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225" windowHeight="4935" activeTab="0"/>
  </bookViews>
  <sheets>
    <sheet name="2012" sheetId="1" r:id="rId1"/>
  </sheets>
  <definedNames>
    <definedName name="_xlnm.Print_Area" localSheetId="0">'2012'!$D$30:$S$41</definedName>
  </definedNames>
  <calcPr fullCalcOnLoad="1" refMode="R1C1"/>
</workbook>
</file>

<file path=xl/comments1.xml><?xml version="1.0" encoding="utf-8"?>
<comments xmlns="http://schemas.openxmlformats.org/spreadsheetml/2006/main">
  <authors>
    <author>user1</author>
  </authors>
  <commentList>
    <comment ref="M11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субботник</t>
        </r>
      </text>
    </comment>
    <comment ref="M17" authorId="0">
      <text>
        <r>
          <rPr>
            <b/>
            <sz val="8"/>
            <rFont val="Tahoma"/>
            <family val="0"/>
          </rPr>
          <t>user1:</t>
        </r>
        <r>
          <rPr>
            <sz val="8"/>
            <rFont val="Tahoma"/>
            <family val="0"/>
          </rPr>
          <t xml:space="preserve">
251,80-осв.уз.учета</t>
        </r>
      </text>
    </comment>
  </commentList>
</comments>
</file>

<file path=xl/sharedStrings.xml><?xml version="1.0" encoding="utf-8"?>
<sst xmlns="http://schemas.openxmlformats.org/spreadsheetml/2006/main" count="66" uniqueCount="55">
  <si>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</si>
  <si>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</si>
  <si>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</si>
  <si>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</si>
  <si>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</si>
  <si>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</si>
  <si>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</si>
  <si>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</si>
  <si>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</si>
  <si>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</si>
  <si>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</si>
  <si>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</si>
  <si>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</si>
  <si>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</si>
  <si>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</si>
  <si>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</si>
  <si>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</si>
  <si>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</si>
  <si>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</si>
  <si>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</si>
  <si>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 xml:space="preserve">эксплуатац. </t>
  </si>
  <si>
    <t>содержание</t>
  </si>
  <si>
    <t>ремонт</t>
  </si>
  <si>
    <t>итого</t>
  </si>
  <si>
    <t>424-субботник</t>
  </si>
  <si>
    <t>янв</t>
  </si>
  <si>
    <t>фев</t>
  </si>
  <si>
    <t>март</t>
  </si>
  <si>
    <t>апрел</t>
  </si>
  <si>
    <t>май</t>
  </si>
  <si>
    <t>июнь</t>
  </si>
  <si>
    <t>ит</t>
  </si>
  <si>
    <t>Месяц</t>
  </si>
  <si>
    <t>Наименование работ</t>
  </si>
  <si>
    <t>ед. изм.</t>
  </si>
  <si>
    <t>кол-во</t>
  </si>
  <si>
    <t>ИТОГО</t>
  </si>
  <si>
    <t>тыс.руб.</t>
  </si>
  <si>
    <t>Перечень выполненных работ по сметам за 2012 год по Пушкина 47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</si>
  <si>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</si>
  <si>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1шт</t>
  </si>
  <si>
    <t>Смена задвижек диаметром: 50 мм</t>
  </si>
  <si>
    <t>100шт</t>
  </si>
  <si>
    <t>июль</t>
  </si>
  <si>
    <t>Учет доходов и расходов по Пушкина 47 на 2012 год</t>
  </si>
  <si>
    <t>август</t>
  </si>
  <si>
    <t>Гидравлическое испытание трубопроводов систем отопления, водопровода и горячего водоснабжения диаметром: до 50 мм</t>
  </si>
  <si>
    <t>100м тр-да</t>
  </si>
  <si>
    <t>сентябрь</t>
  </si>
  <si>
    <t>октябрь</t>
  </si>
  <si>
    <t>ноябрь</t>
  </si>
  <si>
    <t>декабрь</t>
  </si>
  <si>
    <t>Установка счетчиков (воомеров) диаметром: до 40 мм</t>
  </si>
  <si>
    <t>1 счетчик</t>
  </si>
  <si>
    <t>1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</si>
</sst>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32" borderId="12" xfId="0" applyNumberFormat="1" applyFill="1" applyBorder="1" applyAlignment="1">
      <alignment/>
    </xf>
    <xf numFmtId="164" fontId="0" fillId="32" borderId="12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2" fontId="0" fillId="4" borderId="0" xfId="0" applyNumberFormat="1" applyFill="1" applyAlignment="1">
      <alignment horizontal="center"/>
    </xf>
    <xf numFmtId="164" fontId="0" fillId="0" borderId="13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4" borderId="14" xfId="0" applyNumberFormat="1" applyFill="1" applyBorder="1" applyAlignment="1">
      <alignment/>
    </xf>
    <xf numFmtId="164" fontId="0" fillId="5" borderId="16" xfId="0" applyNumberFormat="1" applyFill="1" applyBorder="1" applyAlignment="1">
      <alignment/>
    </xf>
    <xf numFmtId="0" fontId="0" fillId="0" borderId="0" xfId="0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33" borderId="12" xfId="0" applyNumberFormat="1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165" fontId="7" fillId="33" borderId="12" xfId="0" applyNumberFormat="1" applyFont="1" applyFill="1" applyBorder="1" applyAlignment="1">
      <alignment/>
    </xf>
    <xf numFmtId="164" fontId="0" fillId="5" borderId="18" xfId="0" applyNumberFormat="1" applyFill="1" applyBorder="1" applyAlignment="1">
      <alignment/>
    </xf>
    <xf numFmtId="164" fontId="0" fillId="32" borderId="18" xfId="0" applyNumberFormat="1" applyFill="1" applyBorder="1" applyAlignment="1">
      <alignment/>
    </xf>
    <xf numFmtId="165" fontId="7" fillId="34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 horizontal="left"/>
    </xf>
    <xf numFmtId="2" fontId="7" fillId="33" borderId="13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3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7" fillId="4" borderId="0" xfId="0" applyFont="1" applyFill="1" applyAlignment="1">
      <alignment horizontal="center"/>
    </xf>
    <xf numFmtId="2" fontId="7" fillId="35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S40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2.125" style="0" customWidth="1"/>
    <col min="2" max="2" width="6.00390625" style="3" hidden="1" customWidth="1"/>
    <col min="3" max="3" width="1.875" style="2" customWidth="1"/>
    <col min="4" max="4" width="12.00390625" style="1" customWidth="1"/>
    <col min="5" max="5" width="13.00390625" style="1" customWidth="1"/>
    <col min="6" max="6" width="12.125" style="1" customWidth="1"/>
    <col min="7" max="7" width="10.00390625" style="1" customWidth="1"/>
    <col min="8" max="8" width="10.75390625" style="1" customWidth="1"/>
    <col min="9" max="9" width="11.25390625" style="1" customWidth="1"/>
    <col min="10" max="10" width="9.875" style="1" customWidth="1"/>
    <col min="11" max="11" width="10.875" style="1" customWidth="1"/>
    <col min="12" max="12" width="10.75390625" style="1" customWidth="1"/>
    <col min="13" max="13" width="9.625" style="1" customWidth="1"/>
    <col min="14" max="14" width="10.875" style="1" customWidth="1"/>
    <col min="15" max="15" width="12.25390625" style="1" customWidth="1"/>
    <col min="16" max="16" width="9.25390625" style="0" customWidth="1"/>
  </cols>
  <sheetData>
    <row r="1" ht="12.75"/>
    <row r="2" ht="12.75"/>
    <row r="3" ht="12.75"/>
    <row r="4" spans="1:16" ht="12.75">
      <c r="A4" s="58" t="s">
        <v>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2.75">
      <c r="B5" s="4" t="s">
        <v>8</v>
      </c>
      <c r="C5" s="5" t="s">
        <v>9</v>
      </c>
      <c r="D5" s="52" t="s">
        <v>1</v>
      </c>
      <c r="E5" s="53"/>
      <c r="F5" s="54"/>
      <c r="G5" s="6" t="s">
        <v>2</v>
      </c>
      <c r="H5" s="50" t="s">
        <v>4</v>
      </c>
      <c r="I5" s="6" t="s">
        <v>5</v>
      </c>
      <c r="J5" s="7" t="s">
        <v>10</v>
      </c>
      <c r="K5" s="15" t="s">
        <v>6</v>
      </c>
      <c r="L5" s="46" t="s">
        <v>16</v>
      </c>
      <c r="M5" s="47"/>
      <c r="N5" s="48"/>
      <c r="O5" s="50" t="s">
        <v>15</v>
      </c>
      <c r="P5" s="7" t="s">
        <v>0</v>
      </c>
    </row>
    <row r="6" spans="2:16" ht="13.5" thickBot="1">
      <c r="B6" s="8"/>
      <c r="C6" s="9" t="s">
        <v>13</v>
      </c>
      <c r="D6" s="17" t="s">
        <v>21</v>
      </c>
      <c r="E6" s="17" t="s">
        <v>22</v>
      </c>
      <c r="F6" s="6" t="s">
        <v>23</v>
      </c>
      <c r="G6" s="11" t="s">
        <v>3</v>
      </c>
      <c r="H6" s="51"/>
      <c r="I6" s="11" t="s">
        <v>12</v>
      </c>
      <c r="J6" s="11" t="s">
        <v>11</v>
      </c>
      <c r="K6" s="6" t="s">
        <v>7</v>
      </c>
      <c r="L6" s="16" t="s">
        <v>17</v>
      </c>
      <c r="M6" s="11" t="s">
        <v>18</v>
      </c>
      <c r="N6" s="11" t="s">
        <v>20</v>
      </c>
      <c r="O6" s="51"/>
      <c r="P6" s="10" t="s">
        <v>14</v>
      </c>
    </row>
    <row r="7" spans="1:16" ht="13.5" thickBot="1">
      <c r="A7" s="12"/>
      <c r="B7" s="13">
        <v>555.4</v>
      </c>
      <c r="C7" s="14"/>
      <c r="D7" s="23"/>
      <c r="E7" s="29"/>
      <c r="F7" s="32">
        <v>13027.76</v>
      </c>
      <c r="G7" s="30"/>
      <c r="H7" s="23"/>
      <c r="I7" s="24"/>
      <c r="J7" s="25"/>
      <c r="K7" s="24"/>
      <c r="L7" s="24"/>
      <c r="M7" s="24"/>
      <c r="N7" s="24"/>
      <c r="O7" s="24"/>
      <c r="P7" s="18"/>
    </row>
    <row r="8" spans="1:16" ht="12.75">
      <c r="A8" s="12" t="s">
        <v>25</v>
      </c>
      <c r="B8" s="13"/>
      <c r="C8" s="14"/>
      <c r="D8" s="19">
        <v>3039</v>
      </c>
      <c r="E8" s="19">
        <v>2180.61</v>
      </c>
      <c r="F8" s="31">
        <f aca="true" t="shared" si="0" ref="F8:F19">SUM(D8:E8)</f>
        <v>5219.610000000001</v>
      </c>
      <c r="G8" s="20">
        <f aca="true" t="shared" si="1" ref="G8:G19">SUM((F8*0.03))</f>
        <v>156.5883</v>
      </c>
      <c r="H8" s="20">
        <f aca="true" t="shared" si="2" ref="H8:H19">SUM(((F8*0.06)))</f>
        <v>313.1766</v>
      </c>
      <c r="I8" s="21">
        <v>552</v>
      </c>
      <c r="J8" s="22">
        <v>0</v>
      </c>
      <c r="K8" s="21">
        <v>0</v>
      </c>
      <c r="L8" s="21">
        <v>598.45</v>
      </c>
      <c r="M8" s="21">
        <v>0</v>
      </c>
      <c r="N8" s="21">
        <f aca="true" t="shared" si="3" ref="N8:N19">SUM(F8*0.15)</f>
        <v>782.9415</v>
      </c>
      <c r="O8" s="21">
        <f aca="true" t="shared" si="4" ref="O8:O19">SUM(G8:N8)</f>
        <v>2403.1564</v>
      </c>
      <c r="P8" s="18"/>
    </row>
    <row r="9" spans="1:16" ht="12.75">
      <c r="A9" s="12" t="s">
        <v>26</v>
      </c>
      <c r="B9" s="13"/>
      <c r="C9" s="14"/>
      <c r="D9" s="19">
        <v>2821.8</v>
      </c>
      <c r="E9" s="19">
        <v>1881.2</v>
      </c>
      <c r="F9" s="19">
        <f t="shared" si="0"/>
        <v>4703</v>
      </c>
      <c r="G9" s="20">
        <f t="shared" si="1"/>
        <v>141.09</v>
      </c>
      <c r="H9" s="20">
        <f t="shared" si="2"/>
        <v>282.18</v>
      </c>
      <c r="I9" s="21">
        <v>552</v>
      </c>
      <c r="J9" s="22">
        <v>0</v>
      </c>
      <c r="K9" s="21">
        <v>0</v>
      </c>
      <c r="L9" s="21">
        <v>598.45</v>
      </c>
      <c r="M9" s="21">
        <v>0</v>
      </c>
      <c r="N9" s="21">
        <f t="shared" si="3"/>
        <v>705.4499999999999</v>
      </c>
      <c r="O9" s="21">
        <f t="shared" si="4"/>
        <v>2279.17</v>
      </c>
      <c r="P9" s="18"/>
    </row>
    <row r="10" spans="1:16" ht="12.75">
      <c r="A10" s="12" t="s">
        <v>27</v>
      </c>
      <c r="B10" s="13"/>
      <c r="C10" s="14"/>
      <c r="D10" s="28">
        <v>6356.53</v>
      </c>
      <c r="E10" s="19">
        <v>4250</v>
      </c>
      <c r="F10" s="19">
        <f t="shared" si="0"/>
        <v>10606.529999999999</v>
      </c>
      <c r="G10" s="20">
        <f t="shared" si="1"/>
        <v>318.19589999999994</v>
      </c>
      <c r="H10" s="20">
        <f t="shared" si="2"/>
        <v>636.3917999999999</v>
      </c>
      <c r="I10" s="21">
        <v>552</v>
      </c>
      <c r="J10" s="22">
        <v>0</v>
      </c>
      <c r="K10" s="21">
        <v>0</v>
      </c>
      <c r="L10" s="21">
        <v>598.45</v>
      </c>
      <c r="M10" s="21">
        <v>0</v>
      </c>
      <c r="N10" s="21">
        <f t="shared" si="3"/>
        <v>1590.9794999999997</v>
      </c>
      <c r="O10" s="21">
        <f t="shared" si="4"/>
        <v>3696.0171999999993</v>
      </c>
      <c r="P10" s="18"/>
    </row>
    <row r="11" spans="1:17" ht="12.75">
      <c r="A11" s="12" t="s">
        <v>28</v>
      </c>
      <c r="B11" s="13"/>
      <c r="C11" s="14"/>
      <c r="D11" s="19">
        <v>2294.4</v>
      </c>
      <c r="E11" s="19">
        <v>1529.6</v>
      </c>
      <c r="F11" s="19">
        <f t="shared" si="0"/>
        <v>3824</v>
      </c>
      <c r="G11" s="20">
        <f t="shared" si="1"/>
        <v>114.72</v>
      </c>
      <c r="H11" s="20">
        <f t="shared" si="2"/>
        <v>229.44</v>
      </c>
      <c r="I11" s="21">
        <v>552</v>
      </c>
      <c r="J11" s="22">
        <v>0</v>
      </c>
      <c r="K11" s="21">
        <v>0</v>
      </c>
      <c r="L11" s="21">
        <v>598.45</v>
      </c>
      <c r="M11" s="21">
        <v>424</v>
      </c>
      <c r="N11" s="21">
        <f t="shared" si="3"/>
        <v>573.6</v>
      </c>
      <c r="O11" s="21">
        <f t="shared" si="4"/>
        <v>2492.21</v>
      </c>
      <c r="P11" s="18"/>
      <c r="Q11" t="s">
        <v>24</v>
      </c>
    </row>
    <row r="12" spans="1:16" ht="12.75">
      <c r="A12" s="12" t="s">
        <v>29</v>
      </c>
      <c r="B12" s="13"/>
      <c r="C12" s="14"/>
      <c r="D12" s="19">
        <v>3550.2</v>
      </c>
      <c r="E12" s="19">
        <v>2144.8</v>
      </c>
      <c r="F12" s="19">
        <f t="shared" si="0"/>
        <v>5695</v>
      </c>
      <c r="G12" s="20">
        <f t="shared" si="1"/>
        <v>170.85</v>
      </c>
      <c r="H12" s="20">
        <f t="shared" si="2"/>
        <v>341.7</v>
      </c>
      <c r="I12" s="21">
        <v>0</v>
      </c>
      <c r="J12" s="22">
        <v>0</v>
      </c>
      <c r="K12" s="21">
        <v>4651</v>
      </c>
      <c r="L12" s="21">
        <v>598.45</v>
      </c>
      <c r="M12" s="21">
        <v>0</v>
      </c>
      <c r="N12" s="21">
        <f t="shared" si="3"/>
        <v>854.25</v>
      </c>
      <c r="O12" s="21">
        <f t="shared" si="4"/>
        <v>6616.25</v>
      </c>
      <c r="P12" s="18"/>
    </row>
    <row r="13" spans="1:16" ht="12.75">
      <c r="A13" s="12" t="s">
        <v>30</v>
      </c>
      <c r="B13" s="13"/>
      <c r="C13" s="14"/>
      <c r="D13" s="19">
        <v>3083.4</v>
      </c>
      <c r="E13" s="19">
        <v>1833.6</v>
      </c>
      <c r="F13" s="19">
        <f t="shared" si="0"/>
        <v>4917</v>
      </c>
      <c r="G13" s="20">
        <f t="shared" si="1"/>
        <v>147.51</v>
      </c>
      <c r="H13" s="20">
        <f t="shared" si="2"/>
        <v>295.02</v>
      </c>
      <c r="I13" s="21">
        <v>0</v>
      </c>
      <c r="J13" s="22">
        <v>0</v>
      </c>
      <c r="K13" s="21">
        <v>0</v>
      </c>
      <c r="L13" s="21">
        <v>598.45</v>
      </c>
      <c r="M13" s="21">
        <v>0</v>
      </c>
      <c r="N13" s="21">
        <f t="shared" si="3"/>
        <v>737.55</v>
      </c>
      <c r="O13" s="21">
        <f t="shared" si="4"/>
        <v>1778.53</v>
      </c>
      <c r="P13" s="18"/>
    </row>
    <row r="14" spans="1:16" ht="12.75">
      <c r="A14" s="12" t="s">
        <v>43</v>
      </c>
      <c r="B14" s="13"/>
      <c r="C14" s="14"/>
      <c r="D14" s="19">
        <v>3418.38</v>
      </c>
      <c r="E14" s="19">
        <v>2054.4</v>
      </c>
      <c r="F14" s="19">
        <f t="shared" si="0"/>
        <v>5472.780000000001</v>
      </c>
      <c r="G14" s="20">
        <f t="shared" si="1"/>
        <v>164.1834</v>
      </c>
      <c r="H14" s="20">
        <f t="shared" si="2"/>
        <v>328.3668</v>
      </c>
      <c r="I14" s="21">
        <v>0</v>
      </c>
      <c r="J14" s="22">
        <v>0</v>
      </c>
      <c r="K14" s="21">
        <v>0</v>
      </c>
      <c r="L14" s="21">
        <v>598.45</v>
      </c>
      <c r="M14" s="21">
        <v>0</v>
      </c>
      <c r="N14" s="21">
        <f t="shared" si="3"/>
        <v>820.917</v>
      </c>
      <c r="O14" s="21">
        <f t="shared" si="4"/>
        <v>1911.9171999999999</v>
      </c>
      <c r="P14" s="18"/>
    </row>
    <row r="15" spans="1:16" ht="12.75">
      <c r="A15" s="12" t="s">
        <v>45</v>
      </c>
      <c r="B15" s="13"/>
      <c r="C15" s="14"/>
      <c r="D15" s="19">
        <v>2482.8</v>
      </c>
      <c r="E15" s="19">
        <v>1433.2</v>
      </c>
      <c r="F15" s="19">
        <f t="shared" si="0"/>
        <v>3916</v>
      </c>
      <c r="G15" s="20">
        <f t="shared" si="1"/>
        <v>117.47999999999999</v>
      </c>
      <c r="H15" s="20">
        <f t="shared" si="2"/>
        <v>234.95999999999998</v>
      </c>
      <c r="I15" s="21">
        <v>0</v>
      </c>
      <c r="J15" s="22">
        <v>0</v>
      </c>
      <c r="K15" s="21">
        <v>3060</v>
      </c>
      <c r="L15" s="21">
        <v>598.45</v>
      </c>
      <c r="M15" s="21">
        <v>0</v>
      </c>
      <c r="N15" s="21">
        <f t="shared" si="3"/>
        <v>587.4</v>
      </c>
      <c r="O15" s="21">
        <f t="shared" si="4"/>
        <v>4598.29</v>
      </c>
      <c r="P15" s="18"/>
    </row>
    <row r="16" spans="1:16" ht="12.75">
      <c r="A16" s="12" t="s">
        <v>48</v>
      </c>
      <c r="B16" s="13"/>
      <c r="C16" s="14"/>
      <c r="D16" s="19">
        <v>3146.05</v>
      </c>
      <c r="E16" s="19">
        <v>1878</v>
      </c>
      <c r="F16" s="19">
        <f t="shared" si="0"/>
        <v>5024.05</v>
      </c>
      <c r="G16" s="20">
        <f t="shared" si="1"/>
        <v>150.7215</v>
      </c>
      <c r="H16" s="20">
        <f t="shared" si="2"/>
        <v>301.443</v>
      </c>
      <c r="I16" s="21">
        <v>0</v>
      </c>
      <c r="J16" s="22">
        <v>0</v>
      </c>
      <c r="K16" s="21">
        <v>0</v>
      </c>
      <c r="L16" s="21">
        <v>598.45</v>
      </c>
      <c r="M16" s="21">
        <v>0</v>
      </c>
      <c r="N16" s="21">
        <f t="shared" si="3"/>
        <v>753.6075</v>
      </c>
      <c r="O16" s="21">
        <f t="shared" si="4"/>
        <v>1804.2220000000002</v>
      </c>
      <c r="P16" s="18"/>
    </row>
    <row r="17" spans="1:16" ht="12.75">
      <c r="A17" s="12" t="s">
        <v>49</v>
      </c>
      <c r="B17" s="13"/>
      <c r="C17" s="14"/>
      <c r="D17" s="19">
        <v>3084.77</v>
      </c>
      <c r="E17" s="19">
        <v>1834.4</v>
      </c>
      <c r="F17" s="19">
        <f t="shared" si="0"/>
        <v>4919.17</v>
      </c>
      <c r="G17" s="20">
        <f t="shared" si="1"/>
        <v>147.5751</v>
      </c>
      <c r="H17" s="20">
        <f t="shared" si="2"/>
        <v>295.1502</v>
      </c>
      <c r="I17" s="21">
        <v>0</v>
      </c>
      <c r="J17" s="22">
        <v>0</v>
      </c>
      <c r="K17" s="21">
        <v>0</v>
      </c>
      <c r="L17" s="21">
        <v>598.45</v>
      </c>
      <c r="M17" s="21">
        <v>251.8</v>
      </c>
      <c r="N17" s="21">
        <f t="shared" si="3"/>
        <v>737.8755</v>
      </c>
      <c r="O17" s="21">
        <f t="shared" si="4"/>
        <v>2030.8507999999997</v>
      </c>
      <c r="P17" s="18"/>
    </row>
    <row r="18" spans="1:16" ht="12.75">
      <c r="A18" s="12" t="s">
        <v>50</v>
      </c>
      <c r="B18" s="13"/>
      <c r="C18" s="14"/>
      <c r="D18" s="19">
        <v>5731.47</v>
      </c>
      <c r="E18" s="19">
        <v>3383.2</v>
      </c>
      <c r="F18" s="19">
        <f t="shared" si="0"/>
        <v>9114.67</v>
      </c>
      <c r="G18" s="20">
        <f t="shared" si="1"/>
        <v>273.4401</v>
      </c>
      <c r="H18" s="20">
        <f t="shared" si="2"/>
        <v>546.8802</v>
      </c>
      <c r="I18" s="21">
        <v>0</v>
      </c>
      <c r="J18" s="22">
        <v>0</v>
      </c>
      <c r="K18" s="21">
        <v>12450</v>
      </c>
      <c r="L18" s="21">
        <v>598.45</v>
      </c>
      <c r="M18" s="21">
        <v>0</v>
      </c>
      <c r="N18" s="21">
        <f t="shared" si="3"/>
        <v>1367.2005</v>
      </c>
      <c r="O18" s="40">
        <f t="shared" si="4"/>
        <v>15235.9708</v>
      </c>
      <c r="P18" s="18"/>
    </row>
    <row r="19" spans="1:16" ht="12.75">
      <c r="A19" s="12" t="s">
        <v>51</v>
      </c>
      <c r="B19" s="13"/>
      <c r="C19" s="14"/>
      <c r="D19" s="19">
        <v>3556.1</v>
      </c>
      <c r="E19" s="19">
        <v>2140.61</v>
      </c>
      <c r="F19" s="19">
        <f t="shared" si="0"/>
        <v>5696.71</v>
      </c>
      <c r="G19" s="20">
        <f t="shared" si="1"/>
        <v>170.9013</v>
      </c>
      <c r="H19" s="20">
        <f t="shared" si="2"/>
        <v>341.8026</v>
      </c>
      <c r="I19" s="21">
        <v>0</v>
      </c>
      <c r="J19" s="22">
        <v>0</v>
      </c>
      <c r="K19" s="21">
        <v>0</v>
      </c>
      <c r="L19" s="21">
        <v>598.45</v>
      </c>
      <c r="M19" s="21">
        <v>0</v>
      </c>
      <c r="N19" s="21">
        <f t="shared" si="3"/>
        <v>854.5065</v>
      </c>
      <c r="O19" s="40">
        <f t="shared" si="4"/>
        <v>1965.6604</v>
      </c>
      <c r="P19" s="18"/>
    </row>
    <row r="20" spans="1:16" ht="13.5" thickBot="1">
      <c r="A20" s="12" t="s">
        <v>31</v>
      </c>
      <c r="B20" s="13"/>
      <c r="C20" s="14"/>
      <c r="D20" s="26">
        <f>SUM(D8:D19)</f>
        <v>42564.9</v>
      </c>
      <c r="E20" s="26">
        <f>SUM(E8:E19)</f>
        <v>26543.620000000006</v>
      </c>
      <c r="F20" s="26">
        <f>SUM(F7:F19)</f>
        <v>82136.28000000001</v>
      </c>
      <c r="G20" s="26">
        <f aca="true" t="shared" si="5" ref="G20:O20">SUM(G8:G19)</f>
        <v>2073.2556000000004</v>
      </c>
      <c r="H20" s="26">
        <f t="shared" si="5"/>
        <v>4146.511200000001</v>
      </c>
      <c r="I20" s="27">
        <f t="shared" si="5"/>
        <v>2208</v>
      </c>
      <c r="J20" s="26">
        <f t="shared" si="5"/>
        <v>0</v>
      </c>
      <c r="K20" s="27">
        <f t="shared" si="5"/>
        <v>20161</v>
      </c>
      <c r="L20" s="27">
        <f t="shared" si="5"/>
        <v>7181.399999999999</v>
      </c>
      <c r="M20" s="27">
        <f t="shared" si="5"/>
        <v>675.8</v>
      </c>
      <c r="N20" s="27">
        <f t="shared" si="5"/>
        <v>10366.277999999998</v>
      </c>
      <c r="O20" s="39">
        <f t="shared" si="5"/>
        <v>46812.2448</v>
      </c>
      <c r="P20" s="37">
        <f>F20-O20</f>
        <v>35324.03520000001</v>
      </c>
    </row>
    <row r="21" ht="12.75"/>
    <row r="22" ht="12.75"/>
    <row r="25" spans="4:18" ht="12.75">
      <c r="D25" s="49" t="s">
        <v>19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3"/>
      <c r="R25" s="33"/>
    </row>
    <row r="30" spans="4:19" ht="12.75">
      <c r="D30" s="59" t="s">
        <v>38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4:19" ht="12.75">
      <c r="D31" s="17" t="s">
        <v>32</v>
      </c>
      <c r="E31" s="46" t="s">
        <v>33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12" t="s">
        <v>34</v>
      </c>
      <c r="S31" s="12" t="s">
        <v>35</v>
      </c>
    </row>
    <row r="32" spans="4:19" ht="12.75">
      <c r="D32" s="34" t="s">
        <v>29</v>
      </c>
      <c r="E32" s="42" t="s">
        <v>39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12" t="s">
        <v>40</v>
      </c>
      <c r="S32" s="12">
        <v>3</v>
      </c>
    </row>
    <row r="33" spans="4:19" ht="12.75">
      <c r="D33" s="35" t="s">
        <v>36</v>
      </c>
      <c r="E33" s="43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36" t="s">
        <v>37</v>
      </c>
      <c r="S33" s="36">
        <v>2.596</v>
      </c>
    </row>
    <row r="34" spans="4:19" ht="12.75">
      <c r="D34" s="34" t="s">
        <v>29</v>
      </c>
      <c r="E34" s="42" t="s">
        <v>41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12" t="s">
        <v>42</v>
      </c>
      <c r="S34" s="12">
        <v>0.01</v>
      </c>
    </row>
    <row r="35" spans="4:19" ht="12.75">
      <c r="D35" s="35" t="s">
        <v>36</v>
      </c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36" t="s">
        <v>37</v>
      </c>
      <c r="S35" s="36">
        <v>2.055</v>
      </c>
    </row>
    <row r="36" spans="4:19" ht="12.75">
      <c r="D36" s="34" t="s">
        <v>45</v>
      </c>
      <c r="E36" s="42" t="s">
        <v>46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12" t="s">
        <v>47</v>
      </c>
      <c r="S36" s="12">
        <v>1.45</v>
      </c>
    </row>
    <row r="37" spans="4:19" ht="12.75">
      <c r="D37" s="35" t="s">
        <v>36</v>
      </c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36" t="s">
        <v>37</v>
      </c>
      <c r="S37" s="38">
        <v>3.06</v>
      </c>
    </row>
    <row r="38" spans="4:19" ht="12.75">
      <c r="D38" s="34" t="s">
        <v>50</v>
      </c>
      <c r="E38" s="42" t="s">
        <v>52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2" t="s">
        <v>53</v>
      </c>
      <c r="S38" s="12">
        <v>1</v>
      </c>
    </row>
    <row r="39" spans="4:19" ht="12.75">
      <c r="D39" s="34"/>
      <c r="E39" s="55" t="s">
        <v>39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12" t="s">
        <v>54</v>
      </c>
      <c r="S39" s="12">
        <v>4</v>
      </c>
    </row>
    <row r="40" spans="4:19" ht="12.75">
      <c r="D40" s="35" t="s">
        <v>36</v>
      </c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36" t="s">
        <v>37</v>
      </c>
      <c r="S40" s="41">
        <v>12.45</v>
      </c>
    </row>
  </sheetData>
  <sheetProtection/>
  <mergeCells count="17">
    <mergeCell ref="E38:Q38"/>
    <mergeCell ref="E40:Q40"/>
    <mergeCell ref="E39:Q39"/>
    <mergeCell ref="A4:P4"/>
    <mergeCell ref="D5:F5"/>
    <mergeCell ref="H5:H6"/>
    <mergeCell ref="L5:N5"/>
    <mergeCell ref="O5:O6"/>
    <mergeCell ref="D30:S30"/>
    <mergeCell ref="D25:P25"/>
    <mergeCell ref="E36:Q36"/>
    <mergeCell ref="E37:Q37"/>
    <mergeCell ref="E33:Q33"/>
    <mergeCell ref="E31:Q31"/>
    <mergeCell ref="E32:Q32"/>
    <mergeCell ref="E34:Q34"/>
    <mergeCell ref="E35:Q35"/>
  </mergeCells>
  <printOptions/>
  <pageMargins left="0.25" right="0.16" top="0.75" bottom="0.75" header="0.3" footer="0.3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2013-12-09T07:04:23Z</cp:lastPrinted>
  <dcterms:created xsi:type="dcterms:W3CDTF">2007-02-04T12:22:59Z</dcterms:created>
  <dcterms:modified xsi:type="dcterms:W3CDTF">2014-03-25T06:52:46Z</dcterms:modified>
  <cp:category/>
  <cp:version/>
  <cp:contentType/>
  <cp:contentStatus/>
</cp:coreProperties>
</file>