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июль 2018\"/>
    </mc:Choice>
  </mc:AlternateContent>
  <bookViews>
    <workbookView xWindow="240" yWindow="345" windowWidth="12225" windowHeight="4755"/>
  </bookViews>
  <sheets>
    <sheet name="2018" sheetId="10" r:id="rId1"/>
  </sheets>
  <definedNames>
    <definedName name="_xlnm.Print_Area" localSheetId="0">'2018'!$A$1:$T$32</definedName>
  </definedNames>
  <calcPr calcId="162913"/>
</workbook>
</file>

<file path=xl/calcChain.xml><?xml version="1.0" encoding="utf-8"?>
<calcChain xmlns="http://schemas.openxmlformats.org/spreadsheetml/2006/main">
  <c r="T22" i="10" l="1"/>
  <c r="P29" i="10"/>
  <c r="Q29" i="10"/>
  <c r="R29" i="10"/>
  <c r="O29" i="10"/>
  <c r="N29" i="10"/>
  <c r="I29" i="10"/>
  <c r="G29" i="10"/>
  <c r="B29" i="10"/>
  <c r="T21" i="10" l="1"/>
  <c r="D28" i="10"/>
  <c r="T20" i="10" l="1"/>
  <c r="T19" i="10" l="1"/>
  <c r="D18" i="10" l="1"/>
  <c r="D29" i="10" s="1"/>
  <c r="T18" i="10"/>
  <c r="T17" i="10" l="1"/>
  <c r="M16" i="10" l="1"/>
  <c r="M29" i="10" s="1"/>
  <c r="J16" i="10"/>
  <c r="J29" i="10" s="1"/>
  <c r="H16" i="10"/>
  <c r="H29" i="10" s="1"/>
  <c r="F16" i="10"/>
  <c r="F29" i="10" s="1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T8" i="10"/>
  <c r="T7" i="10"/>
  <c r="E7" i="10"/>
  <c r="T12" i="10" l="1"/>
  <c r="T16" i="10"/>
  <c r="T29" i="10" s="1"/>
  <c r="R30" i="10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O20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1506-покос</t>
        </r>
      </text>
    </comment>
    <comment ref="O21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1506-покос</t>
        </r>
      </text>
    </comment>
  </commentList>
</comments>
</file>

<file path=xl/sharedStrings.xml><?xml version="1.0" encoding="utf-8"?>
<sst xmlns="http://schemas.openxmlformats.org/spreadsheetml/2006/main" count="57" uniqueCount="51">
  <si>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</si>
  <si>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</si>
  <si>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</si>
  <si>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</si>
  <si>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</si>
  <si>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</si>
  <si>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</si>
  <si>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</si>
  <si>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</si>
  <si>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</si>
  <si>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</si>
  <si>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</si>
  <si>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</si>
  <si>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</si>
  <si>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</si>
  <si>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</si>
  <si>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</si>
  <si>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</si>
  <si>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</si>
  <si>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</si>
  <si>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</si>
  <si>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</si>
  <si>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</si>
  <si>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</si>
  <si>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</si>
  <si>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</si>
  <si>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</si>
  <si>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</si>
  <si>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</si>
  <si>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</si>
  <si>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</si>
  <si>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</si>
  <si>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</si>
  <si>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</si>
  <si>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</si>
  <si>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</si>
  <si>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</si>
  <si>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</si>
  <si>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</si>
  <si>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</si>
  <si>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</si>
  <si>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</si>
  <si>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</si>
  <si>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</si>
  <si>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</si>
  <si>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</si>
  <si>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</si>
  <si>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</si>
  <si>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</si>
  <si>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услуги сторонних организаций, разовые работы</t>
  </si>
  <si>
    <t>Информация о доходах и расходах по дому __Вехова 61__на 2018год.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</si>
</sst>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3" fillId="7" borderId="12" xfId="0" applyNumberFormat="1" applyFont="1" applyFill="1" applyBorder="1" applyAlignment="1"/>
    <xf numFmtId="0" fontId="10" fillId="7" borderId="1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5" fontId="2" fillId="9" borderId="1" xfId="0" applyNumberFormat="1" applyFont="1" applyFill="1" applyBorder="1"/>
    <xf numFmtId="165" fontId="2" fillId="9" borderId="6" xfId="0" applyNumberFormat="1" applyFont="1" applyFill="1" applyBorder="1"/>
    <xf numFmtId="4" fontId="2" fillId="9" borderId="1" xfId="0" applyNumberFormat="1" applyFont="1" applyFill="1" applyBorder="1"/>
    <xf numFmtId="17" fontId="7" fillId="10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65" fontId="2" fillId="4" borderId="1" xfId="0" applyNumberFormat="1" applyFont="1" applyFill="1" applyBorder="1"/>
    <xf numFmtId="4" fontId="3" fillId="4" borderId="1" xfId="0" applyNumberFormat="1" applyFont="1" applyFill="1" applyBorder="1"/>
    <xf numFmtId="165" fontId="2" fillId="3" borderId="1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Border="1"/>
    <xf numFmtId="165" fontId="9" fillId="0" borderId="0" xfId="0" applyNumberFormat="1" applyFont="1" applyFill="1" applyBorder="1"/>
    <xf numFmtId="165" fontId="5" fillId="4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7" borderId="6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top" wrapText="1"/>
    </xf>
    <xf numFmtId="2" fontId="3" fillId="7" borderId="8" xfId="0" applyNumberFormat="1" applyFont="1" applyFill="1" applyBorder="1" applyAlignment="1">
      <alignment vertical="top" wrapText="1"/>
    </xf>
    <xf numFmtId="2" fontId="2" fillId="7" borderId="4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2" fontId="3" fillId="7" borderId="4" xfId="0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165" fontId="5" fillId="11" borderId="1" xfId="0" applyNumberFormat="1" applyFont="1" applyFill="1" applyBorder="1"/>
    <xf numFmtId="165" fontId="2" fillId="3" borderId="1" xfId="0" applyNumberFormat="1" applyFont="1" applyFill="1" applyBorder="1" applyAlignment="1"/>
    <xf numFmtId="165" fontId="5" fillId="8" borderId="1" xfId="0" applyNumberFormat="1" applyFont="1" applyFill="1" applyBorder="1"/>
    <xf numFmtId="0" fontId="0" fillId="0" borderId="8" xfId="0" applyBorder="1" applyAlignment="1">
      <alignment horizontal="center"/>
    </xf>
    <xf numFmtId="2" fontId="2" fillId="0" borderId="2" xfId="0" applyNumberFormat="1" applyFont="1" applyBorder="1" applyAlignment="1">
      <alignment horizontal="left" vertical="top" textRotation="90" wrapText="1"/>
    </xf>
    <xf numFmtId="2" fontId="1" fillId="9" borderId="4" xfId="0" applyNumberFormat="1" applyFont="1" applyFill="1" applyBorder="1" applyAlignment="1">
      <alignment horizontal="center" vertical="top" wrapText="1"/>
    </xf>
    <xf numFmtId="2" fontId="2" fillId="9" borderId="7" xfId="0" applyNumberFormat="1" applyFont="1" applyFill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0" fontId="10" fillId="7" borderId="4" xfId="0" applyNumberFormat="1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9" borderId="4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1" fillId="8" borderId="4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2" fontId="1" fillId="9" borderId="7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6" borderId="8" xfId="0" applyFill="1" applyBorder="1"/>
    <xf numFmtId="2" fontId="7" fillId="0" borderId="4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32"/>
  <sheetViews>
    <sheetView tabSelected="1" topLeftCell="A16" zoomScaleNormal="100" workbookViewId="0">
      <selection activeCell="M32" sqref="M32"/>
    </sheetView>
  </sheetViews>
  <sheetFormatPr defaultRowHeight="12.75" x14ac:dyDescent="0.2"/>
  <cols>
    <col min="1" max="2" width="6.28515625" customWidth="1"/>
    <col min="3" max="3" width="7" customWidth="1"/>
    <col min="10" max="10" width="9.140625" customWidth="1"/>
    <col min="11" max="12" width="9.140625" hidden="1" customWidth="1"/>
    <col min="16" max="16" width="7.7109375" customWidth="1"/>
    <col min="18" max="18" width="9.140625" customWidth="1"/>
    <col min="19" max="19" width="9.140625" hidden="1" customWidth="1"/>
  </cols>
  <sheetData>
    <row r="1" spans="1:20" ht="15.75" x14ac:dyDescent="0.25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x14ac:dyDescent="0.2">
      <c r="A3" s="67"/>
      <c r="B3" s="99"/>
      <c r="C3" s="99"/>
      <c r="D3" s="99"/>
      <c r="E3" s="100"/>
      <c r="F3" s="49" t="s">
        <v>10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1"/>
      <c r="T3" s="1"/>
    </row>
    <row r="4" spans="1:20" x14ac:dyDescent="0.2">
      <c r="A4" s="2"/>
      <c r="B4" s="101" t="s">
        <v>11</v>
      </c>
      <c r="C4" s="102"/>
      <c r="D4" s="102"/>
      <c r="E4" s="103"/>
      <c r="F4" s="68" t="s">
        <v>0</v>
      </c>
      <c r="G4" s="69"/>
      <c r="H4" s="69"/>
      <c r="I4" s="69"/>
      <c r="J4" s="69"/>
      <c r="K4" s="69"/>
      <c r="L4" s="69"/>
      <c r="M4" s="69"/>
      <c r="N4" s="69"/>
      <c r="O4" s="69"/>
      <c r="P4" s="70" t="s">
        <v>12</v>
      </c>
      <c r="Q4" s="71"/>
      <c r="R4" s="74" t="s">
        <v>13</v>
      </c>
      <c r="S4" s="104"/>
      <c r="T4" s="77" t="s">
        <v>6</v>
      </c>
    </row>
    <row r="5" spans="1:20" x14ac:dyDescent="0.2">
      <c r="A5" s="3"/>
      <c r="B5" s="62" t="s">
        <v>14</v>
      </c>
      <c r="C5" s="62" t="s">
        <v>2</v>
      </c>
      <c r="D5" s="62" t="s">
        <v>45</v>
      </c>
      <c r="E5" s="64" t="s">
        <v>3</v>
      </c>
      <c r="F5" s="57" t="s">
        <v>15</v>
      </c>
      <c r="G5" s="57" t="s">
        <v>16</v>
      </c>
      <c r="H5" s="57" t="s">
        <v>17</v>
      </c>
      <c r="I5" s="57" t="s">
        <v>18</v>
      </c>
      <c r="J5" s="57" t="s">
        <v>19</v>
      </c>
      <c r="K5" s="57" t="s">
        <v>20</v>
      </c>
      <c r="L5" s="57" t="s">
        <v>21</v>
      </c>
      <c r="M5" s="57" t="s">
        <v>22</v>
      </c>
      <c r="N5" s="52" t="s">
        <v>23</v>
      </c>
      <c r="O5" s="54"/>
      <c r="P5" s="72"/>
      <c r="Q5" s="73"/>
      <c r="R5" s="75"/>
      <c r="S5" s="105"/>
      <c r="T5" s="78"/>
    </row>
    <row r="6" spans="1:20" ht="129.75" x14ac:dyDescent="0.2">
      <c r="A6" s="4"/>
      <c r="B6" s="63"/>
      <c r="C6" s="63"/>
      <c r="D6" s="63"/>
      <c r="E6" s="65"/>
      <c r="F6" s="58"/>
      <c r="G6" s="58"/>
      <c r="H6" s="58"/>
      <c r="I6" s="58"/>
      <c r="J6" s="58"/>
      <c r="K6" s="58"/>
      <c r="L6" s="58"/>
      <c r="M6" s="58"/>
      <c r="N6" s="24" t="s">
        <v>46</v>
      </c>
      <c r="O6" s="24" t="s">
        <v>49</v>
      </c>
      <c r="P6" s="42" t="s">
        <v>24</v>
      </c>
      <c r="Q6" s="42" t="s">
        <v>25</v>
      </c>
      <c r="R6" s="76"/>
      <c r="S6" s="106"/>
      <c r="T6" s="79"/>
    </row>
    <row r="7" spans="1:20" ht="15" x14ac:dyDescent="0.25">
      <c r="A7" s="5">
        <v>2016</v>
      </c>
      <c r="B7" s="25"/>
      <c r="C7" s="25">
        <v>6</v>
      </c>
      <c r="D7" s="25">
        <v>6</v>
      </c>
      <c r="E7" s="7">
        <f>SUM(C7:D7)</f>
        <v>12</v>
      </c>
      <c r="F7" s="26">
        <v>0.2</v>
      </c>
      <c r="G7" s="26">
        <v>2.33</v>
      </c>
      <c r="H7" s="26">
        <v>0.5</v>
      </c>
      <c r="I7" s="26">
        <v>0</v>
      </c>
      <c r="J7" s="26">
        <v>2.6</v>
      </c>
      <c r="K7" s="26">
        <v>0</v>
      </c>
      <c r="L7" s="26">
        <v>0</v>
      </c>
      <c r="M7" s="26">
        <v>0.37</v>
      </c>
      <c r="N7" s="26">
        <v>0</v>
      </c>
      <c r="O7" s="26">
        <v>0</v>
      </c>
      <c r="P7" s="27">
        <v>3</v>
      </c>
      <c r="Q7" s="27">
        <v>3</v>
      </c>
      <c r="R7" s="28">
        <v>0</v>
      </c>
      <c r="S7" s="28">
        <v>0</v>
      </c>
      <c r="T7" s="6">
        <f>SUM(F7:S7)</f>
        <v>12</v>
      </c>
    </row>
    <row r="8" spans="1:20" ht="15" x14ac:dyDescent="0.25">
      <c r="A8" s="5">
        <v>2017</v>
      </c>
      <c r="B8" s="92" t="s">
        <v>47</v>
      </c>
      <c r="C8" s="93"/>
      <c r="D8" s="94"/>
      <c r="E8" s="7">
        <v>12</v>
      </c>
      <c r="F8" s="29">
        <v>0.2</v>
      </c>
      <c r="G8" s="29">
        <v>2.33</v>
      </c>
      <c r="H8" s="29">
        <v>0.5</v>
      </c>
      <c r="I8" s="29">
        <v>0</v>
      </c>
      <c r="J8" s="29">
        <v>2.6</v>
      </c>
      <c r="K8" s="29">
        <v>0</v>
      </c>
      <c r="L8" s="29">
        <v>0</v>
      </c>
      <c r="M8" s="29">
        <v>0.37</v>
      </c>
      <c r="N8" s="29">
        <v>0</v>
      </c>
      <c r="O8" s="29">
        <v>0</v>
      </c>
      <c r="P8" s="27">
        <v>3</v>
      </c>
      <c r="Q8" s="30">
        <v>3</v>
      </c>
      <c r="R8" s="28">
        <v>0</v>
      </c>
      <c r="S8" s="28">
        <v>0</v>
      </c>
      <c r="T8" s="6">
        <f>SUM(F8:S8)</f>
        <v>12</v>
      </c>
    </row>
    <row r="9" spans="1:20" ht="15" x14ac:dyDescent="0.25">
      <c r="A9" s="5">
        <v>2017</v>
      </c>
      <c r="B9" s="92" t="s">
        <v>48</v>
      </c>
      <c r="C9" s="93"/>
      <c r="D9" s="94"/>
      <c r="E9" s="7"/>
      <c r="F9" s="31"/>
      <c r="G9" s="32"/>
      <c r="H9" s="32"/>
      <c r="I9" s="32"/>
      <c r="J9" s="32"/>
      <c r="K9" s="32"/>
      <c r="L9" s="32"/>
      <c r="M9" s="32"/>
      <c r="N9" s="32"/>
      <c r="O9" s="33"/>
      <c r="P9" s="34"/>
      <c r="Q9" s="30"/>
      <c r="R9" s="28"/>
      <c r="S9" s="28"/>
      <c r="T9" s="6"/>
    </row>
    <row r="10" spans="1:20" ht="15" x14ac:dyDescent="0.25">
      <c r="A10" s="46">
        <v>2018</v>
      </c>
      <c r="B10" s="93" t="s">
        <v>47</v>
      </c>
      <c r="C10" s="93"/>
      <c r="D10" s="94"/>
      <c r="E10" s="7">
        <v>12</v>
      </c>
      <c r="F10" s="29">
        <v>0.2</v>
      </c>
      <c r="G10" s="29">
        <v>2.33</v>
      </c>
      <c r="H10" s="29">
        <v>0.5</v>
      </c>
      <c r="I10" s="29">
        <v>0</v>
      </c>
      <c r="J10" s="29">
        <v>2.6</v>
      </c>
      <c r="K10" s="29">
        <v>0</v>
      </c>
      <c r="L10" s="29">
        <v>0</v>
      </c>
      <c r="M10" s="29">
        <v>0.37</v>
      </c>
      <c r="N10" s="29">
        <v>0</v>
      </c>
      <c r="O10" s="29">
        <v>0</v>
      </c>
      <c r="P10" s="27">
        <v>3</v>
      </c>
      <c r="Q10" s="27">
        <v>3</v>
      </c>
      <c r="R10" s="28">
        <v>0</v>
      </c>
      <c r="S10" s="28">
        <v>0</v>
      </c>
      <c r="T10" s="6">
        <v>12</v>
      </c>
    </row>
    <row r="11" spans="1:20" ht="22.5" x14ac:dyDescent="0.2">
      <c r="A11" s="95" t="s">
        <v>26</v>
      </c>
      <c r="B11" s="96"/>
      <c r="C11" s="96"/>
      <c r="D11" s="97"/>
      <c r="E11" s="7">
        <v>1033.2</v>
      </c>
      <c r="F11" s="52" t="s">
        <v>27</v>
      </c>
      <c r="G11" s="53"/>
      <c r="H11" s="53"/>
      <c r="I11" s="53"/>
      <c r="J11" s="53"/>
      <c r="K11" s="53"/>
      <c r="L11" s="53"/>
      <c r="M11" s="53"/>
      <c r="N11" s="53"/>
      <c r="O11" s="54"/>
      <c r="P11" s="55" t="s">
        <v>28</v>
      </c>
      <c r="Q11" s="56"/>
      <c r="R11" s="6" t="s">
        <v>29</v>
      </c>
      <c r="S11" s="6"/>
      <c r="T11" s="6"/>
    </row>
    <row r="12" spans="1:20" x14ac:dyDescent="0.2">
      <c r="A12" s="59" t="s">
        <v>30</v>
      </c>
      <c r="B12" s="60"/>
      <c r="C12" s="60"/>
      <c r="D12" s="60"/>
      <c r="E12" s="61"/>
      <c r="F12" s="8">
        <f>E11*F7</f>
        <v>206.64000000000001</v>
      </c>
      <c r="G12" s="8">
        <f>E11*G7</f>
        <v>2407.3560000000002</v>
      </c>
      <c r="H12" s="8">
        <f>E11*H8</f>
        <v>516.6</v>
      </c>
      <c r="I12" s="8">
        <f>E11*I7</f>
        <v>0</v>
      </c>
      <c r="J12" s="8">
        <f>E11*J7</f>
        <v>2686.32</v>
      </c>
      <c r="K12" s="8">
        <f>SUM(K7*2002.5)</f>
        <v>0</v>
      </c>
      <c r="L12" s="8">
        <f>SUM(L7*2002.5)</f>
        <v>0</v>
      </c>
      <c r="M12" s="8">
        <f>E11*M7</f>
        <v>382.28399999999999</v>
      </c>
      <c r="N12" s="8">
        <f>SUM(E11*N7)</f>
        <v>0</v>
      </c>
      <c r="O12" s="8">
        <f>E11*O7</f>
        <v>0</v>
      </c>
      <c r="P12" s="8">
        <f>E11*P7</f>
        <v>3099.6000000000004</v>
      </c>
      <c r="Q12" s="8">
        <f>E11*Q7</f>
        <v>3099.6000000000004</v>
      </c>
      <c r="R12" s="8">
        <f>E11*R7</f>
        <v>0</v>
      </c>
      <c r="S12" s="8">
        <v>0</v>
      </c>
      <c r="T12" s="8">
        <f>SUM(F12:R12)</f>
        <v>12398.4</v>
      </c>
    </row>
    <row r="13" spans="1:20" x14ac:dyDescent="0.2">
      <c r="A13" s="86" t="s">
        <v>31</v>
      </c>
      <c r="B13" s="86"/>
      <c r="C13" s="86"/>
      <c r="D13" s="86"/>
      <c r="E13" s="87"/>
      <c r="F13" s="50" t="s">
        <v>32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</row>
    <row r="14" spans="1:20" x14ac:dyDescent="0.2">
      <c r="A14" s="80" t="s">
        <v>33</v>
      </c>
      <c r="B14" s="80"/>
      <c r="C14" s="80"/>
      <c r="D14" s="81"/>
      <c r="E14" s="9">
        <v>132258.76999999996</v>
      </c>
      <c r="F14" s="43"/>
      <c r="G14" s="44"/>
      <c r="H14" s="10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</row>
    <row r="15" spans="1:20" x14ac:dyDescent="0.2">
      <c r="A15" s="35"/>
      <c r="B15" s="90" t="s">
        <v>44</v>
      </c>
      <c r="C15" s="90"/>
      <c r="D15" s="36" t="s">
        <v>31</v>
      </c>
      <c r="E15" s="37" t="s">
        <v>9</v>
      </c>
      <c r="F15" s="43"/>
      <c r="G15" s="44"/>
      <c r="H15" s="10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  <row r="16" spans="1:20" x14ac:dyDescent="0.2">
      <c r="A16" s="11" t="s">
        <v>34</v>
      </c>
      <c r="B16" s="84">
        <v>12398.4</v>
      </c>
      <c r="C16" s="91"/>
      <c r="D16" s="38">
        <v>9584.9600000000009</v>
      </c>
      <c r="E16" s="39"/>
      <c r="F16" s="12">
        <f>E11*F8</f>
        <v>206.64000000000001</v>
      </c>
      <c r="G16" s="12">
        <v>4136.3600000000006</v>
      </c>
      <c r="H16" s="13">
        <f>E11*H8</f>
        <v>516.6</v>
      </c>
      <c r="I16" s="12">
        <v>0</v>
      </c>
      <c r="J16" s="12">
        <f>E11*J8</f>
        <v>2686.32</v>
      </c>
      <c r="K16" s="12"/>
      <c r="L16" s="12"/>
      <c r="M16" s="12">
        <f>E11*M8</f>
        <v>382.28399999999999</v>
      </c>
      <c r="N16" s="12">
        <v>0</v>
      </c>
      <c r="O16" s="12">
        <v>0</v>
      </c>
      <c r="P16" s="40">
        <v>0</v>
      </c>
      <c r="Q16" s="40">
        <v>0</v>
      </c>
      <c r="R16" s="12">
        <v>0</v>
      </c>
      <c r="S16" s="12">
        <v>0</v>
      </c>
      <c r="T16" s="14">
        <f t="shared" ref="T16:T22" si="0">SUM(F16:S16)</f>
        <v>7928.2040000000015</v>
      </c>
    </row>
    <row r="17" spans="1:20" x14ac:dyDescent="0.2">
      <c r="A17" s="11" t="s">
        <v>35</v>
      </c>
      <c r="B17" s="84">
        <v>12398.4</v>
      </c>
      <c r="C17" s="85"/>
      <c r="D17" s="38">
        <v>10555.33</v>
      </c>
      <c r="E17" s="39"/>
      <c r="F17" s="12">
        <v>206.64000000000001</v>
      </c>
      <c r="G17" s="12">
        <v>4136.3600000000006</v>
      </c>
      <c r="H17" s="13">
        <v>516.6</v>
      </c>
      <c r="I17" s="12">
        <v>0</v>
      </c>
      <c r="J17" s="12">
        <v>2686.32</v>
      </c>
      <c r="K17" s="12"/>
      <c r="L17" s="12"/>
      <c r="M17" s="12">
        <v>382.28399999999999</v>
      </c>
      <c r="N17" s="12">
        <v>0</v>
      </c>
      <c r="O17" s="12">
        <v>0</v>
      </c>
      <c r="P17" s="40">
        <v>0</v>
      </c>
      <c r="Q17" s="40">
        <v>0</v>
      </c>
      <c r="R17" s="12">
        <v>0</v>
      </c>
      <c r="S17" s="12"/>
      <c r="T17" s="14">
        <f t="shared" si="0"/>
        <v>7928.2040000000015</v>
      </c>
    </row>
    <row r="18" spans="1:20" x14ac:dyDescent="0.2">
      <c r="A18" s="11" t="s">
        <v>1</v>
      </c>
      <c r="B18" s="84">
        <v>12398.4</v>
      </c>
      <c r="C18" s="85"/>
      <c r="D18" s="38">
        <f>12779.5+2379.6</f>
        <v>15159.1</v>
      </c>
      <c r="E18" s="39"/>
      <c r="F18" s="12">
        <v>206.64000000000001</v>
      </c>
      <c r="G18" s="12">
        <v>4136.3600000000006</v>
      </c>
      <c r="H18" s="13">
        <v>516.6</v>
      </c>
      <c r="I18" s="12">
        <v>0</v>
      </c>
      <c r="J18" s="12">
        <v>2686.32</v>
      </c>
      <c r="K18" s="12"/>
      <c r="L18" s="12"/>
      <c r="M18" s="12">
        <v>382.28399999999999</v>
      </c>
      <c r="N18" s="12">
        <v>0</v>
      </c>
      <c r="O18" s="12">
        <v>0</v>
      </c>
      <c r="P18" s="40">
        <v>0</v>
      </c>
      <c r="Q18" s="40">
        <v>0</v>
      </c>
      <c r="R18" s="12">
        <v>0</v>
      </c>
      <c r="S18" s="12"/>
      <c r="T18" s="14">
        <f t="shared" si="0"/>
        <v>7928.2040000000015</v>
      </c>
    </row>
    <row r="19" spans="1:20" x14ac:dyDescent="0.2">
      <c r="A19" s="11" t="s">
        <v>36</v>
      </c>
      <c r="B19" s="84">
        <v>12398.4</v>
      </c>
      <c r="C19" s="85"/>
      <c r="D19" s="38">
        <v>12132.72</v>
      </c>
      <c r="E19" s="39"/>
      <c r="F19" s="12">
        <v>206.64000000000001</v>
      </c>
      <c r="G19" s="12">
        <v>4136.3600000000006</v>
      </c>
      <c r="H19" s="13">
        <v>516.6</v>
      </c>
      <c r="I19" s="12">
        <v>0</v>
      </c>
      <c r="J19" s="12">
        <v>2686.32</v>
      </c>
      <c r="K19" s="12"/>
      <c r="L19" s="12"/>
      <c r="M19" s="12">
        <v>382.28399999999999</v>
      </c>
      <c r="N19" s="12">
        <v>0</v>
      </c>
      <c r="O19" s="12">
        <v>0</v>
      </c>
      <c r="P19" s="40">
        <v>0</v>
      </c>
      <c r="Q19" s="40">
        <v>0</v>
      </c>
      <c r="R19" s="12">
        <v>0</v>
      </c>
      <c r="S19" s="12"/>
      <c r="T19" s="14">
        <f t="shared" si="0"/>
        <v>7928.2040000000015</v>
      </c>
    </row>
    <row r="20" spans="1:20" x14ac:dyDescent="0.2">
      <c r="A20" s="11" t="s">
        <v>4</v>
      </c>
      <c r="B20" s="84">
        <v>12398.4</v>
      </c>
      <c r="C20" s="85"/>
      <c r="D20" s="38">
        <v>9521.9500000000007</v>
      </c>
      <c r="E20" s="39"/>
      <c r="F20" s="12">
        <v>206.64000000000001</v>
      </c>
      <c r="G20" s="12">
        <v>4136.3600000000006</v>
      </c>
      <c r="H20" s="13">
        <v>516.6</v>
      </c>
      <c r="I20" s="12">
        <v>0</v>
      </c>
      <c r="J20" s="12">
        <v>2686.32</v>
      </c>
      <c r="K20" s="12"/>
      <c r="L20" s="12"/>
      <c r="M20" s="12">
        <v>382.28399999999999</v>
      </c>
      <c r="N20" s="12">
        <v>0</v>
      </c>
      <c r="O20" s="12">
        <v>1506</v>
      </c>
      <c r="P20" s="40">
        <v>0</v>
      </c>
      <c r="Q20" s="40">
        <v>0</v>
      </c>
      <c r="R20" s="12">
        <v>0</v>
      </c>
      <c r="S20" s="12"/>
      <c r="T20" s="14">
        <f t="shared" si="0"/>
        <v>9434.2040000000015</v>
      </c>
    </row>
    <row r="21" spans="1:20" x14ac:dyDescent="0.2">
      <c r="A21" s="11" t="s">
        <v>5</v>
      </c>
      <c r="B21" s="84">
        <v>12398.4</v>
      </c>
      <c r="C21" s="85"/>
      <c r="D21" s="38">
        <v>19032.800000000003</v>
      </c>
      <c r="E21" s="39"/>
      <c r="F21" s="12">
        <v>206.64000000000001</v>
      </c>
      <c r="G21" s="12">
        <v>4136.3600000000006</v>
      </c>
      <c r="H21" s="13">
        <v>516.6</v>
      </c>
      <c r="I21" s="12">
        <v>0</v>
      </c>
      <c r="J21" s="12">
        <v>2686.32</v>
      </c>
      <c r="K21" s="12"/>
      <c r="L21" s="12"/>
      <c r="M21" s="12">
        <v>382.28399999999999</v>
      </c>
      <c r="N21" s="12">
        <v>0</v>
      </c>
      <c r="O21" s="12">
        <v>1506</v>
      </c>
      <c r="P21" s="40">
        <v>0</v>
      </c>
      <c r="Q21" s="40">
        <v>0</v>
      </c>
      <c r="R21" s="12">
        <v>0</v>
      </c>
      <c r="S21" s="12"/>
      <c r="T21" s="14">
        <f t="shared" si="0"/>
        <v>9434.2040000000015</v>
      </c>
    </row>
    <row r="22" spans="1:20" x14ac:dyDescent="0.2">
      <c r="A22" s="11" t="s">
        <v>7</v>
      </c>
      <c r="B22" s="84">
        <v>12398.4</v>
      </c>
      <c r="C22" s="85"/>
      <c r="D22" s="38">
        <v>9112.91</v>
      </c>
      <c r="E22" s="39"/>
      <c r="F22" s="12">
        <v>206.64000000000001</v>
      </c>
      <c r="G22" s="12">
        <v>4136.3600000000006</v>
      </c>
      <c r="H22" s="13">
        <v>516.6</v>
      </c>
      <c r="I22" s="12">
        <v>0</v>
      </c>
      <c r="J22" s="12">
        <v>2686.32</v>
      </c>
      <c r="K22" s="12"/>
      <c r="L22" s="12"/>
      <c r="M22" s="12">
        <v>382.28399999999999</v>
      </c>
      <c r="N22" s="12">
        <v>0</v>
      </c>
      <c r="O22" s="12">
        <v>0</v>
      </c>
      <c r="P22" s="40">
        <v>0</v>
      </c>
      <c r="Q22" s="40">
        <v>0</v>
      </c>
      <c r="R22" s="12">
        <v>0</v>
      </c>
      <c r="S22" s="12"/>
      <c r="T22" s="14">
        <f t="shared" si="0"/>
        <v>7928.2040000000015</v>
      </c>
    </row>
    <row r="23" spans="1:20" x14ac:dyDescent="0.2">
      <c r="A23" s="11" t="s">
        <v>8</v>
      </c>
      <c r="B23" s="84"/>
      <c r="C23" s="85"/>
      <c r="D23" s="38"/>
      <c r="E23" s="39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40"/>
      <c r="Q23" s="40"/>
      <c r="R23" s="12"/>
      <c r="S23" s="12"/>
      <c r="T23" s="14"/>
    </row>
    <row r="24" spans="1:20" x14ac:dyDescent="0.2">
      <c r="A24" s="11" t="s">
        <v>37</v>
      </c>
      <c r="B24" s="84"/>
      <c r="C24" s="85"/>
      <c r="D24" s="38"/>
      <c r="E24" s="39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40"/>
      <c r="Q24" s="40"/>
      <c r="R24" s="12"/>
      <c r="S24" s="12"/>
      <c r="T24" s="14"/>
    </row>
    <row r="25" spans="1:20" x14ac:dyDescent="0.2">
      <c r="A25" s="11" t="s">
        <v>38</v>
      </c>
      <c r="B25" s="84"/>
      <c r="C25" s="85"/>
      <c r="D25" s="38"/>
      <c r="E25" s="39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40"/>
      <c r="Q25" s="40"/>
      <c r="R25" s="12"/>
      <c r="S25" s="12"/>
      <c r="T25" s="14"/>
    </row>
    <row r="26" spans="1:20" x14ac:dyDescent="0.2">
      <c r="A26" s="11" t="s">
        <v>39</v>
      </c>
      <c r="B26" s="84"/>
      <c r="C26" s="85"/>
      <c r="D26" s="38"/>
      <c r="E26" s="39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40"/>
      <c r="Q26" s="40"/>
      <c r="R26" s="12"/>
      <c r="S26" s="12"/>
      <c r="T26" s="14"/>
    </row>
    <row r="27" spans="1:20" x14ac:dyDescent="0.2">
      <c r="A27" s="11" t="s">
        <v>40</v>
      </c>
      <c r="B27" s="84"/>
      <c r="C27" s="85"/>
      <c r="D27" s="38"/>
      <c r="E27" s="39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40"/>
      <c r="Q27" s="40"/>
      <c r="R27" s="12"/>
      <c r="S27" s="12"/>
      <c r="T27" s="14"/>
    </row>
    <row r="28" spans="1:20" ht="24" x14ac:dyDescent="0.2">
      <c r="A28" s="15" t="s">
        <v>41</v>
      </c>
      <c r="B28" s="84">
        <v>0</v>
      </c>
      <c r="C28" s="85"/>
      <c r="D28" s="38">
        <f>900+900</f>
        <v>1800</v>
      </c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0"/>
      <c r="Q28" s="40"/>
      <c r="R28" s="12"/>
      <c r="S28" s="12"/>
      <c r="T28" s="14"/>
    </row>
    <row r="29" spans="1:20" x14ac:dyDescent="0.2">
      <c r="A29" s="16" t="s">
        <v>3</v>
      </c>
      <c r="B29" s="82">
        <f>SUM(B16:B28)</f>
        <v>86788.799999999988</v>
      </c>
      <c r="C29" s="83"/>
      <c r="D29" s="23">
        <f>SUM(D16:D28)</f>
        <v>86899.77</v>
      </c>
      <c r="E29" s="17"/>
      <c r="F29" s="17">
        <f>SUM(F16:F28)</f>
        <v>1446.4800000000002</v>
      </c>
      <c r="G29" s="17">
        <f>SUM(G16:G28)</f>
        <v>28954.520000000004</v>
      </c>
      <c r="H29" s="17">
        <f>SUM(H16:H28)</f>
        <v>3616.2</v>
      </c>
      <c r="I29" s="17">
        <f>SUM(I16:I28)</f>
        <v>0</v>
      </c>
      <c r="J29" s="17">
        <f>SUM(J16:J28)</f>
        <v>18804.240000000002</v>
      </c>
      <c r="K29" s="17"/>
      <c r="L29" s="17"/>
      <c r="M29" s="17">
        <f t="shared" ref="M29:R29" si="1">SUM(M16:M28)</f>
        <v>2675.9880000000003</v>
      </c>
      <c r="N29" s="17">
        <f t="shared" si="1"/>
        <v>0</v>
      </c>
      <c r="O29" s="17">
        <f t="shared" si="1"/>
        <v>3012</v>
      </c>
      <c r="P29" s="23">
        <f t="shared" si="1"/>
        <v>0</v>
      </c>
      <c r="Q29" s="23">
        <f t="shared" si="1"/>
        <v>0</v>
      </c>
      <c r="R29" s="17">
        <f t="shared" si="1"/>
        <v>0</v>
      </c>
      <c r="S29" s="17"/>
      <c r="T29" s="18">
        <f>SUM(T16:T28)</f>
        <v>58509.428</v>
      </c>
    </row>
    <row r="30" spans="1:20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 t="s">
        <v>42</v>
      </c>
      <c r="R30" s="51">
        <f>E14+D29-T29</f>
        <v>160649.11199999996</v>
      </c>
      <c r="S30" s="51"/>
      <c r="T30" s="51"/>
    </row>
    <row r="31" spans="1:20" x14ac:dyDescent="0.2">
      <c r="B31" t="s">
        <v>4</v>
      </c>
      <c r="C31">
        <v>1506</v>
      </c>
      <c r="D31" t="s">
        <v>43</v>
      </c>
    </row>
    <row r="32" spans="1:20" x14ac:dyDescent="0.2">
      <c r="B32" t="s">
        <v>5</v>
      </c>
      <c r="C32">
        <v>1506</v>
      </c>
      <c r="D32" t="s">
        <v>43</v>
      </c>
    </row>
  </sheetData>
  <mergeCells count="49">
    <mergeCell ref="B29:C29"/>
    <mergeCell ref="R30:T30"/>
    <mergeCell ref="B10:D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2:E12"/>
    <mergeCell ref="A13:E13"/>
    <mergeCell ref="F13:T13"/>
    <mergeCell ref="A14:D14"/>
    <mergeCell ref="B15:C15"/>
    <mergeCell ref="B16:C16"/>
    <mergeCell ref="B8:D8"/>
    <mergeCell ref="B9:D9"/>
    <mergeCell ref="A11:D11"/>
    <mergeCell ref="F11:O11"/>
    <mergeCell ref="B5:B6"/>
    <mergeCell ref="C5:C6"/>
    <mergeCell ref="D5:D6"/>
    <mergeCell ref="E5:E6"/>
    <mergeCell ref="F5:F6"/>
    <mergeCell ref="G5:G6"/>
    <mergeCell ref="P11:Q11"/>
    <mergeCell ref="H5:H6"/>
    <mergeCell ref="I5:I6"/>
    <mergeCell ref="J5:J6"/>
    <mergeCell ref="K5:K6"/>
    <mergeCell ref="L5:L6"/>
    <mergeCell ref="M5:M6"/>
    <mergeCell ref="N5:O5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</mergeCells>
  <pageMargins left="0.22916666666666666" right="0.13541666666666666" top="0.14583333333333334" bottom="0.12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2018-08-02T05:55:03Z</cp:lastPrinted>
  <dcterms:created xsi:type="dcterms:W3CDTF">2007-02-04T12:22:59Z</dcterms:created>
  <dcterms:modified xsi:type="dcterms:W3CDTF">2018-09-05T10:41:35Z</dcterms:modified>
</cp:coreProperties>
</file>