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5895" activeTab="0"/>
  </bookViews>
  <sheets>
    <sheet name="2018" sheetId="1" r:id="rId1"/>
  </sheets>
  <definedNames>
    <definedName name="_xlnm.Print_Area" localSheetId="0">'2018'!$A$1:$T$29</definedName>
  </definedNames>
  <calcPr fullCalcOnLoad="1"/>
</workbook>
</file>

<file path=xl/sharedStrings.xml><?xml version="1.0" encoding="utf-8"?>
<sst xmlns="http://schemas.openxmlformats.org/spreadsheetml/2006/main" count="75" uniqueCount="68">
  <si>
    <t>март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</si>
  <si>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</si>
  <si>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</si>
  <si>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</si>
  <si>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</si>
  <si>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</si>
  <si>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</si>
  <si>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</si>
  <si>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Наименование работ</t>
  </si>
  <si>
    <t>ИТОГО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</si>
  <si>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</si>
  <si>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</si>
  <si>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</si>
  <si>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</si>
  <si>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</si>
  <si>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</si>
  <si>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</si>
  <si>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</si>
  <si>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</si>
  <si>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</si>
  <si>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</si>
  <si>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</si>
  <si>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</si>
  <si>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</si>
  <si>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</si>
  <si>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</si>
  <si>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</si>
  <si>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</si>
  <si>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</si>
  <si>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</si>
  <si>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</si>
  <si>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</si>
  <si>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</si>
  <si>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</si>
  <si>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</si>
  <si>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</si>
  <si>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</si>
  <si>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</si>
  <si>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</si>
  <si>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</si>
  <si>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</si>
  <si>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</si>
  <si>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</si>
  <si>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</si>
  <si>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</si>
  <si>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</si>
  <si>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</si>
  <si>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</si>
  <si>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</si>
  <si>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</si>
  <si>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</si>
  <si>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</si>
  <si>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</si>
  <si>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</si>
  <si>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</si>
  <si>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</si>
  <si>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</si>
  <si>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</si>
  <si>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</si>
  <si>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</si>
  <si>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</si>
  <si>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</si>
  <si>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</si>
  <si>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</si>
  <si>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</si>
  <si>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</si>
  <si>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</si>
  <si>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Информация о доходах и расходах по дому __Октябрьская 55__на 2018год.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</si>
</sst>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6" fillId="0" borderId="21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2" fontId="3" fillId="0" borderId="15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tabSelected="1" workbookViewId="0" topLeftCell="A1">
      <selection activeCell="P23" sqref="P23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5" max="5" width="8.25390625" style="0" customWidth="1"/>
    <col min="8" max="8" width="9.75390625" style="0" bestFit="1" customWidth="1"/>
    <col min="9" max="9" width="8.00390625" style="0" customWidth="1"/>
    <col min="10" max="10" width="9.125" style="0" customWidth="1"/>
    <col min="11" max="11" width="7.00390625" style="0" hidden="1" customWidth="1"/>
    <col min="12" max="12" width="5.625" style="0" hidden="1" customWidth="1"/>
    <col min="15" max="15" width="8.00390625" style="0" customWidth="1"/>
    <col min="19" max="19" width="9.125" style="0" hidden="1" customWidth="1"/>
  </cols>
  <sheetData>
    <row r="1" spans="1:20" ht="15.7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2.75">
      <c r="A3" s="65"/>
      <c r="B3" s="61"/>
      <c r="C3" s="61"/>
      <c r="D3" s="61"/>
      <c r="E3" s="124"/>
      <c r="F3" s="110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23"/>
      <c r="T3" s="1"/>
    </row>
    <row r="4" spans="1:20" ht="12.75">
      <c r="A4" s="3"/>
      <c r="B4" s="125" t="s">
        <v>13</v>
      </c>
      <c r="C4" s="126"/>
      <c r="D4" s="126"/>
      <c r="E4" s="127"/>
      <c r="F4" s="66" t="s">
        <v>5</v>
      </c>
      <c r="G4" s="67"/>
      <c r="H4" s="67"/>
      <c r="I4" s="67"/>
      <c r="J4" s="67"/>
      <c r="K4" s="67"/>
      <c r="L4" s="67"/>
      <c r="M4" s="67"/>
      <c r="N4" s="67"/>
      <c r="O4" s="67"/>
      <c r="P4" s="68" t="s">
        <v>14</v>
      </c>
      <c r="Q4" s="69"/>
      <c r="R4" s="72" t="s">
        <v>15</v>
      </c>
      <c r="S4" s="120"/>
      <c r="T4" s="75" t="s">
        <v>9</v>
      </c>
    </row>
    <row r="5" spans="1:20" ht="12.75">
      <c r="A5" s="4"/>
      <c r="B5" s="59" t="s">
        <v>16</v>
      </c>
      <c r="C5" s="59" t="s">
        <v>6</v>
      </c>
      <c r="D5" s="59" t="s">
        <v>61</v>
      </c>
      <c r="E5" s="80" t="s">
        <v>7</v>
      </c>
      <c r="F5" s="78" t="s">
        <v>17</v>
      </c>
      <c r="G5" s="78" t="s">
        <v>18</v>
      </c>
      <c r="H5" s="78" t="s">
        <v>19</v>
      </c>
      <c r="I5" s="78" t="s">
        <v>20</v>
      </c>
      <c r="J5" s="78" t="s">
        <v>21</v>
      </c>
      <c r="K5" s="78" t="s">
        <v>22</v>
      </c>
      <c r="L5" s="78" t="s">
        <v>23</v>
      </c>
      <c r="M5" s="78" t="s">
        <v>24</v>
      </c>
      <c r="N5" s="82" t="s">
        <v>25</v>
      </c>
      <c r="O5" s="84"/>
      <c r="P5" s="70"/>
      <c r="Q5" s="71"/>
      <c r="R5" s="73"/>
      <c r="S5" s="121"/>
      <c r="T5" s="76"/>
    </row>
    <row r="6" spans="1:20" ht="129.75">
      <c r="A6" s="6"/>
      <c r="B6" s="60"/>
      <c r="C6" s="60"/>
      <c r="D6" s="60"/>
      <c r="E6" s="81"/>
      <c r="F6" s="79"/>
      <c r="G6" s="79"/>
      <c r="H6" s="79"/>
      <c r="I6" s="79"/>
      <c r="J6" s="79"/>
      <c r="K6" s="79"/>
      <c r="L6" s="79"/>
      <c r="M6" s="79"/>
      <c r="N6" s="24" t="s">
        <v>62</v>
      </c>
      <c r="O6" s="24" t="s">
        <v>66</v>
      </c>
      <c r="P6" s="5" t="s">
        <v>26</v>
      </c>
      <c r="Q6" s="5" t="s">
        <v>27</v>
      </c>
      <c r="R6" s="74"/>
      <c r="S6" s="122"/>
      <c r="T6" s="77"/>
    </row>
    <row r="7" spans="1:20" ht="15">
      <c r="A7" s="7">
        <v>2016</v>
      </c>
      <c r="B7" s="25">
        <v>10</v>
      </c>
      <c r="C7" s="25">
        <v>4.3</v>
      </c>
      <c r="D7" s="25">
        <v>0</v>
      </c>
      <c r="E7" s="9">
        <f>SUM(B7:D7)</f>
        <v>14.3</v>
      </c>
      <c r="F7" s="26">
        <v>1.2</v>
      </c>
      <c r="G7" s="26">
        <v>2.1</v>
      </c>
      <c r="H7" s="26">
        <v>1.6</v>
      </c>
      <c r="I7" s="26">
        <v>0</v>
      </c>
      <c r="J7" s="26">
        <v>1</v>
      </c>
      <c r="K7" s="26">
        <v>0</v>
      </c>
      <c r="L7" s="26">
        <v>0</v>
      </c>
      <c r="M7" s="26">
        <v>2.1</v>
      </c>
      <c r="N7" s="26">
        <v>0</v>
      </c>
      <c r="O7" s="26">
        <v>2</v>
      </c>
      <c r="P7" s="27">
        <v>2.15</v>
      </c>
      <c r="Q7" s="27">
        <v>2.15</v>
      </c>
      <c r="R7" s="28">
        <v>0</v>
      </c>
      <c r="S7" s="28">
        <v>0</v>
      </c>
      <c r="T7" s="8">
        <f>SUM(F7:S7)</f>
        <v>14.3</v>
      </c>
    </row>
    <row r="8" spans="1:20" ht="15">
      <c r="A8" s="7">
        <v>2017</v>
      </c>
      <c r="B8" s="132" t="s">
        <v>63</v>
      </c>
      <c r="C8" s="133"/>
      <c r="D8" s="134"/>
      <c r="E8" s="9">
        <v>14.3</v>
      </c>
      <c r="F8" s="29">
        <v>1.2</v>
      </c>
      <c r="G8" s="29">
        <v>2.1</v>
      </c>
      <c r="H8" s="29">
        <v>1.6</v>
      </c>
      <c r="I8" s="29">
        <v>0</v>
      </c>
      <c r="J8" s="29">
        <v>1</v>
      </c>
      <c r="K8" s="29">
        <v>0</v>
      </c>
      <c r="L8" s="29">
        <v>0</v>
      </c>
      <c r="M8" s="29">
        <v>2.1</v>
      </c>
      <c r="N8" s="29">
        <v>0</v>
      </c>
      <c r="O8" s="29">
        <v>2</v>
      </c>
      <c r="P8" s="27">
        <v>2.15</v>
      </c>
      <c r="Q8" s="30">
        <v>2.15</v>
      </c>
      <c r="R8" s="28">
        <v>0</v>
      </c>
      <c r="S8" s="28">
        <v>0</v>
      </c>
      <c r="T8" s="8">
        <f>SUM(F8:S8)</f>
        <v>14.3</v>
      </c>
    </row>
    <row r="9" spans="1:20" ht="15">
      <c r="A9" s="7">
        <v>2017</v>
      </c>
      <c r="B9" s="132" t="s">
        <v>64</v>
      </c>
      <c r="C9" s="133"/>
      <c r="D9" s="134"/>
      <c r="E9" s="9">
        <v>14.3</v>
      </c>
      <c r="F9" s="29">
        <v>1.2</v>
      </c>
      <c r="G9" s="29">
        <v>2.1</v>
      </c>
      <c r="H9" s="29">
        <v>1.6</v>
      </c>
      <c r="I9" s="29">
        <v>0</v>
      </c>
      <c r="J9" s="29">
        <v>1</v>
      </c>
      <c r="K9" s="29">
        <v>0</v>
      </c>
      <c r="L9" s="29">
        <v>0</v>
      </c>
      <c r="M9" s="29">
        <v>2.1</v>
      </c>
      <c r="N9" s="29">
        <v>0</v>
      </c>
      <c r="O9" s="29">
        <v>2</v>
      </c>
      <c r="P9" s="27">
        <v>2.15</v>
      </c>
      <c r="Q9" s="27">
        <v>2.15</v>
      </c>
      <c r="R9" s="28">
        <v>0</v>
      </c>
      <c r="S9" s="28">
        <v>0</v>
      </c>
      <c r="T9" s="8">
        <v>14.3</v>
      </c>
    </row>
    <row r="10" spans="1:20" ht="15">
      <c r="A10" s="55">
        <v>2018</v>
      </c>
      <c r="B10" s="133" t="s">
        <v>63</v>
      </c>
      <c r="C10" s="133"/>
      <c r="D10" s="134"/>
      <c r="E10" s="9">
        <v>14.3</v>
      </c>
      <c r="F10" s="29">
        <v>1.2</v>
      </c>
      <c r="G10" s="29">
        <v>2.1</v>
      </c>
      <c r="H10" s="29">
        <v>1.6</v>
      </c>
      <c r="I10" s="29">
        <v>0</v>
      </c>
      <c r="J10" s="29">
        <v>1</v>
      </c>
      <c r="K10" s="29">
        <v>0</v>
      </c>
      <c r="L10" s="29">
        <v>0</v>
      </c>
      <c r="M10" s="29">
        <v>2.1</v>
      </c>
      <c r="N10" s="29">
        <v>0</v>
      </c>
      <c r="O10" s="29">
        <v>2</v>
      </c>
      <c r="P10" s="27">
        <v>2.15</v>
      </c>
      <c r="Q10" s="27">
        <v>2.15</v>
      </c>
      <c r="R10" s="28">
        <v>0</v>
      </c>
      <c r="S10" s="28">
        <v>0</v>
      </c>
      <c r="T10" s="8">
        <f>SUM(F10:S10)</f>
        <v>14.3</v>
      </c>
    </row>
    <row r="11" spans="1:20" ht="22.5">
      <c r="A11" s="135" t="s">
        <v>28</v>
      </c>
      <c r="B11" s="136"/>
      <c r="C11" s="136"/>
      <c r="D11" s="137"/>
      <c r="E11" s="9">
        <v>751.89</v>
      </c>
      <c r="F11" s="82" t="s">
        <v>29</v>
      </c>
      <c r="G11" s="83"/>
      <c r="H11" s="83"/>
      <c r="I11" s="83"/>
      <c r="J11" s="83"/>
      <c r="K11" s="83"/>
      <c r="L11" s="83"/>
      <c r="M11" s="83"/>
      <c r="N11" s="83"/>
      <c r="O11" s="84"/>
      <c r="P11" s="85" t="s">
        <v>30</v>
      </c>
      <c r="Q11" s="86"/>
      <c r="R11" s="8" t="s">
        <v>31</v>
      </c>
      <c r="S11" s="8"/>
      <c r="T11" s="8"/>
    </row>
    <row r="12" spans="1:20" ht="12.75">
      <c r="A12" s="87" t="s">
        <v>32</v>
      </c>
      <c r="B12" s="88"/>
      <c r="C12" s="88"/>
      <c r="D12" s="88"/>
      <c r="E12" s="89"/>
      <c r="F12" s="10">
        <f>E11*F7</f>
        <v>902.2679999999999</v>
      </c>
      <c r="G12" s="10">
        <f>E11*G7</f>
        <v>1578.969</v>
      </c>
      <c r="H12" s="10">
        <f>E11*H8</f>
        <v>1203.0240000000001</v>
      </c>
      <c r="I12" s="10">
        <f>E11*I7</f>
        <v>0</v>
      </c>
      <c r="J12" s="10">
        <f>E11*J7</f>
        <v>751.89</v>
      </c>
      <c r="K12" s="10">
        <f>SUM(K7*2002.5)</f>
        <v>0</v>
      </c>
      <c r="L12" s="10">
        <f>SUM(L7*2002.5)</f>
        <v>0</v>
      </c>
      <c r="M12" s="10">
        <f>E11*M7</f>
        <v>1578.969</v>
      </c>
      <c r="N12" s="10">
        <f>SUM(E11*N7)</f>
        <v>0</v>
      </c>
      <c r="O12" s="10">
        <f>E11*O7</f>
        <v>1503.78</v>
      </c>
      <c r="P12" s="10">
        <f>E11*P7</f>
        <v>1616.5635</v>
      </c>
      <c r="Q12" s="10">
        <f>E11*Q7</f>
        <v>1616.5635</v>
      </c>
      <c r="R12" s="10">
        <f>E11*R7</f>
        <v>0</v>
      </c>
      <c r="S12" s="10">
        <v>0</v>
      </c>
      <c r="T12" s="10">
        <f>SUM(F12:R12)</f>
        <v>10752.027</v>
      </c>
    </row>
    <row r="13" spans="1:20" ht="12.75">
      <c r="A13" s="138" t="s">
        <v>33</v>
      </c>
      <c r="B13" s="138"/>
      <c r="C13" s="138"/>
      <c r="D13" s="138"/>
      <c r="E13" s="139"/>
      <c r="F13" s="90" t="s">
        <v>34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ht="21" customHeight="1">
      <c r="A14" s="156" t="s">
        <v>35</v>
      </c>
      <c r="B14" s="156"/>
      <c r="C14" s="156"/>
      <c r="D14" s="157"/>
      <c r="E14" s="11">
        <v>16729.617</v>
      </c>
      <c r="F14" s="51"/>
      <c r="G14" s="52"/>
      <c r="H14" s="1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</row>
    <row r="15" spans="1:20" ht="12.75">
      <c r="A15" s="31"/>
      <c r="B15" s="130" t="s">
        <v>60</v>
      </c>
      <c r="C15" s="130"/>
      <c r="D15" s="32" t="s">
        <v>33</v>
      </c>
      <c r="E15" s="33" t="s">
        <v>10</v>
      </c>
      <c r="F15" s="51"/>
      <c r="G15" s="52"/>
      <c r="H15" s="1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0" ht="12.75">
      <c r="A16" s="13" t="s">
        <v>36</v>
      </c>
      <c r="B16" s="118">
        <v>10318.74</v>
      </c>
      <c r="C16" s="131"/>
      <c r="D16" s="34">
        <v>9081.01</v>
      </c>
      <c r="E16" s="35"/>
      <c r="F16" s="14">
        <f>E11*F8</f>
        <v>902.2679999999999</v>
      </c>
      <c r="G16" s="14">
        <v>0</v>
      </c>
      <c r="H16" s="15">
        <f>E11*H8</f>
        <v>1203.0240000000001</v>
      </c>
      <c r="I16" s="14">
        <v>0</v>
      </c>
      <c r="J16" s="14">
        <f>E11*J8</f>
        <v>751.89</v>
      </c>
      <c r="K16" s="14">
        <v>0</v>
      </c>
      <c r="L16" s="14">
        <v>0</v>
      </c>
      <c r="M16" s="14">
        <f>E11*M8</f>
        <v>1578.969</v>
      </c>
      <c r="N16" s="14">
        <v>0</v>
      </c>
      <c r="O16" s="14">
        <v>0</v>
      </c>
      <c r="P16" s="36">
        <v>0</v>
      </c>
      <c r="Q16" s="36">
        <v>0</v>
      </c>
      <c r="R16" s="14">
        <v>0</v>
      </c>
      <c r="S16" s="14"/>
      <c r="T16" s="16">
        <f aca="true" t="shared" si="0" ref="T16:T22">SUM(F16:S16)</f>
        <v>4436.151</v>
      </c>
    </row>
    <row r="17" spans="1:20" ht="12.75">
      <c r="A17" s="13" t="s">
        <v>37</v>
      </c>
      <c r="B17" s="118">
        <v>10318.74</v>
      </c>
      <c r="C17" s="119"/>
      <c r="D17" s="34">
        <v>9852.48</v>
      </c>
      <c r="E17" s="35"/>
      <c r="F17" s="14">
        <v>902.2679999999999</v>
      </c>
      <c r="G17" s="14">
        <v>0</v>
      </c>
      <c r="H17" s="15">
        <v>1203.0240000000001</v>
      </c>
      <c r="I17" s="14">
        <v>0</v>
      </c>
      <c r="J17" s="14">
        <v>751.89</v>
      </c>
      <c r="K17" s="14">
        <v>0</v>
      </c>
      <c r="L17" s="14">
        <v>0</v>
      </c>
      <c r="M17" s="14">
        <v>1578.969</v>
      </c>
      <c r="N17" s="14">
        <v>0</v>
      </c>
      <c r="O17" s="14">
        <v>0</v>
      </c>
      <c r="P17" s="36">
        <v>0</v>
      </c>
      <c r="Q17" s="36">
        <v>0</v>
      </c>
      <c r="R17" s="14">
        <v>0</v>
      </c>
      <c r="S17" s="14"/>
      <c r="T17" s="16">
        <f t="shared" si="0"/>
        <v>4436.151</v>
      </c>
    </row>
    <row r="18" spans="1:20" ht="12.75">
      <c r="A18" s="13" t="s">
        <v>0</v>
      </c>
      <c r="B18" s="118">
        <v>10318.74</v>
      </c>
      <c r="C18" s="119"/>
      <c r="D18" s="34">
        <v>10612.210000000001</v>
      </c>
      <c r="E18" s="35"/>
      <c r="F18" s="14">
        <v>902.2679999999999</v>
      </c>
      <c r="G18" s="14">
        <v>0</v>
      </c>
      <c r="H18" s="15">
        <v>1203.0240000000001</v>
      </c>
      <c r="I18" s="14">
        <v>0</v>
      </c>
      <c r="J18" s="14">
        <v>751.89</v>
      </c>
      <c r="K18" s="14"/>
      <c r="L18" s="14"/>
      <c r="M18" s="14">
        <v>1578.969</v>
      </c>
      <c r="N18" s="14">
        <v>0</v>
      </c>
      <c r="O18" s="14">
        <v>0</v>
      </c>
      <c r="P18" s="36">
        <v>0</v>
      </c>
      <c r="Q18" s="36">
        <v>0</v>
      </c>
      <c r="R18" s="14">
        <v>0</v>
      </c>
      <c r="S18" s="14"/>
      <c r="T18" s="16">
        <f t="shared" si="0"/>
        <v>4436.151</v>
      </c>
    </row>
    <row r="19" spans="1:20" ht="12.75">
      <c r="A19" s="13" t="s">
        <v>38</v>
      </c>
      <c r="B19" s="118">
        <v>10318.74</v>
      </c>
      <c r="C19" s="119"/>
      <c r="D19" s="34">
        <v>6722.38</v>
      </c>
      <c r="E19" s="35"/>
      <c r="F19" s="14">
        <v>902.2679999999999</v>
      </c>
      <c r="G19" s="14">
        <v>0</v>
      </c>
      <c r="H19" s="15">
        <v>1203.0240000000001</v>
      </c>
      <c r="I19" s="14">
        <v>0</v>
      </c>
      <c r="J19" s="14">
        <v>751.89</v>
      </c>
      <c r="K19" s="14"/>
      <c r="L19" s="14"/>
      <c r="M19" s="14">
        <v>1578.969</v>
      </c>
      <c r="N19" s="14">
        <v>0</v>
      </c>
      <c r="O19" s="14">
        <v>0</v>
      </c>
      <c r="P19" s="36">
        <v>0</v>
      </c>
      <c r="Q19" s="36">
        <v>0</v>
      </c>
      <c r="R19" s="14">
        <v>0</v>
      </c>
      <c r="S19" s="14"/>
      <c r="T19" s="16">
        <f t="shared" si="0"/>
        <v>4436.151</v>
      </c>
    </row>
    <row r="20" spans="1:20" ht="12.75">
      <c r="A20" s="13" t="s">
        <v>1</v>
      </c>
      <c r="B20" s="118">
        <v>10318.74</v>
      </c>
      <c r="C20" s="119"/>
      <c r="D20" s="34">
        <v>9525.54</v>
      </c>
      <c r="E20" s="35"/>
      <c r="F20" s="14">
        <v>902.2679999999999</v>
      </c>
      <c r="G20" s="14">
        <v>0</v>
      </c>
      <c r="H20" s="15">
        <v>1203.0240000000001</v>
      </c>
      <c r="I20" s="14">
        <v>0</v>
      </c>
      <c r="J20" s="14">
        <v>751.89</v>
      </c>
      <c r="K20" s="14"/>
      <c r="L20" s="14"/>
      <c r="M20" s="14">
        <v>1578.969</v>
      </c>
      <c r="N20" s="14">
        <v>0</v>
      </c>
      <c r="O20" s="14">
        <v>0</v>
      </c>
      <c r="P20" s="36">
        <v>0</v>
      </c>
      <c r="Q20" s="36">
        <v>33541</v>
      </c>
      <c r="R20" s="14">
        <v>0</v>
      </c>
      <c r="S20" s="14"/>
      <c r="T20" s="16">
        <f t="shared" si="0"/>
        <v>37977.151</v>
      </c>
    </row>
    <row r="21" spans="1:20" ht="12.75">
      <c r="A21" s="13" t="s">
        <v>2</v>
      </c>
      <c r="B21" s="118">
        <v>10318.74</v>
      </c>
      <c r="C21" s="119"/>
      <c r="D21" s="34">
        <v>9901.44</v>
      </c>
      <c r="E21" s="35"/>
      <c r="F21" s="14">
        <v>902.2679999999999</v>
      </c>
      <c r="G21" s="14">
        <v>0</v>
      </c>
      <c r="H21" s="15">
        <v>1203.0240000000001</v>
      </c>
      <c r="I21" s="14">
        <v>0</v>
      </c>
      <c r="J21" s="14">
        <v>751.89</v>
      </c>
      <c r="K21" s="14"/>
      <c r="L21" s="14"/>
      <c r="M21" s="14">
        <v>1578.969</v>
      </c>
      <c r="N21" s="14">
        <v>0</v>
      </c>
      <c r="O21" s="14">
        <v>0</v>
      </c>
      <c r="P21" s="36">
        <v>0</v>
      </c>
      <c r="Q21" s="36">
        <v>0</v>
      </c>
      <c r="R21" s="14">
        <v>0</v>
      </c>
      <c r="S21" s="14"/>
      <c r="T21" s="16">
        <f t="shared" si="0"/>
        <v>4436.151</v>
      </c>
    </row>
    <row r="22" spans="1:20" ht="12.75">
      <c r="A22" s="13" t="s">
        <v>3</v>
      </c>
      <c r="B22" s="118">
        <v>10318.74</v>
      </c>
      <c r="C22" s="119"/>
      <c r="D22" s="34">
        <v>8762.9</v>
      </c>
      <c r="E22" s="35"/>
      <c r="F22" s="14">
        <v>902.2679999999999</v>
      </c>
      <c r="G22" s="14">
        <v>0</v>
      </c>
      <c r="H22" s="15">
        <v>1203.0240000000001</v>
      </c>
      <c r="I22" s="14">
        <v>0</v>
      </c>
      <c r="J22" s="14">
        <v>751.89</v>
      </c>
      <c r="K22" s="14"/>
      <c r="L22" s="14"/>
      <c r="M22" s="14">
        <v>1578.969</v>
      </c>
      <c r="N22" s="14">
        <v>0</v>
      </c>
      <c r="O22" s="14">
        <v>0</v>
      </c>
      <c r="P22" s="36">
        <v>4709</v>
      </c>
      <c r="Q22" s="36">
        <v>0</v>
      </c>
      <c r="R22" s="14">
        <v>0</v>
      </c>
      <c r="S22" s="14"/>
      <c r="T22" s="16">
        <f t="shared" si="0"/>
        <v>9145.151</v>
      </c>
    </row>
    <row r="23" spans="1:20" ht="12.75">
      <c r="A23" s="13" t="s">
        <v>4</v>
      </c>
      <c r="B23" s="118"/>
      <c r="C23" s="119"/>
      <c r="D23" s="34"/>
      <c r="E23" s="35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36"/>
      <c r="Q23" s="36"/>
      <c r="R23" s="14"/>
      <c r="S23" s="14"/>
      <c r="T23" s="16"/>
    </row>
    <row r="24" spans="1:20" ht="12.75">
      <c r="A24" s="13" t="s">
        <v>39</v>
      </c>
      <c r="B24" s="118"/>
      <c r="C24" s="119"/>
      <c r="D24" s="34"/>
      <c r="E24" s="35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36"/>
      <c r="Q24" s="36"/>
      <c r="R24" s="14"/>
      <c r="S24" s="14"/>
      <c r="T24" s="16"/>
    </row>
    <row r="25" spans="1:20" ht="12.75">
      <c r="A25" s="13" t="s">
        <v>40</v>
      </c>
      <c r="B25" s="118"/>
      <c r="C25" s="119"/>
      <c r="D25" s="34"/>
      <c r="E25" s="35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36"/>
      <c r="Q25" s="36"/>
      <c r="R25" s="14"/>
      <c r="S25" s="14"/>
      <c r="T25" s="16"/>
    </row>
    <row r="26" spans="1:20" ht="12.75">
      <c r="A26" s="13" t="s">
        <v>41</v>
      </c>
      <c r="B26" s="118"/>
      <c r="C26" s="119"/>
      <c r="D26" s="34"/>
      <c r="E26" s="35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36"/>
      <c r="Q26" s="36"/>
      <c r="R26" s="14"/>
      <c r="S26" s="14"/>
      <c r="T26" s="16"/>
    </row>
    <row r="27" spans="1:20" ht="12.75">
      <c r="A27" s="13" t="s">
        <v>42</v>
      </c>
      <c r="B27" s="118"/>
      <c r="C27" s="119"/>
      <c r="D27" s="34"/>
      <c r="E27" s="35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36"/>
      <c r="Q27" s="36"/>
      <c r="R27" s="14"/>
      <c r="S27" s="14"/>
      <c r="T27" s="16"/>
    </row>
    <row r="28" spans="1:20" ht="12.75">
      <c r="A28" s="17" t="s">
        <v>7</v>
      </c>
      <c r="B28" s="140">
        <f>SUM(B16:B27)</f>
        <v>72231.18</v>
      </c>
      <c r="C28" s="141"/>
      <c r="D28" s="37">
        <f>SUM(D16:D27)</f>
        <v>64457.96</v>
      </c>
      <c r="E28" s="18"/>
      <c r="F28" s="18">
        <f>SUM(F16:F27)</f>
        <v>6315.875999999999</v>
      </c>
      <c r="G28" s="18">
        <f>SUM(G16:G27)</f>
        <v>0</v>
      </c>
      <c r="H28" s="18">
        <f>SUM(H16:H27)</f>
        <v>8421.168000000001</v>
      </c>
      <c r="I28" s="18">
        <f>SUM(I16:I27)</f>
        <v>0</v>
      </c>
      <c r="J28" s="18">
        <f>SUM(J16:J27)</f>
        <v>5263.2300000000005</v>
      </c>
      <c r="K28" s="18"/>
      <c r="L28" s="18"/>
      <c r="M28" s="18">
        <f aca="true" t="shared" si="1" ref="M28:R28">SUM(M16:M27)</f>
        <v>11052.783</v>
      </c>
      <c r="N28" s="18">
        <f t="shared" si="1"/>
        <v>0</v>
      </c>
      <c r="O28" s="18">
        <f t="shared" si="1"/>
        <v>0</v>
      </c>
      <c r="P28" s="37">
        <f t="shared" si="1"/>
        <v>4709</v>
      </c>
      <c r="Q28" s="37">
        <f t="shared" si="1"/>
        <v>33541</v>
      </c>
      <c r="R28" s="18">
        <f t="shared" si="1"/>
        <v>0</v>
      </c>
      <c r="S28" s="18"/>
      <c r="T28" s="19">
        <f>SUM(T16:T27)</f>
        <v>69303.057</v>
      </c>
    </row>
    <row r="29" spans="1:20" ht="12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 t="s">
        <v>59</v>
      </c>
      <c r="R29" s="142">
        <f>E14+D28-T28</f>
        <v>11884.51999999999</v>
      </c>
      <c r="S29" s="142"/>
      <c r="T29" s="142"/>
    </row>
    <row r="30" spans="1:20" ht="12.75">
      <c r="A30" s="38"/>
      <c r="B30" s="39"/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</row>
    <row r="31" spans="1:20" ht="12.75">
      <c r="A31" s="38"/>
      <c r="B31" s="39"/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35564.1</v>
      </c>
      <c r="T31" s="42"/>
    </row>
    <row r="32" spans="1:20" ht="12.75">
      <c r="A32" s="38"/>
      <c r="B32" s="39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</row>
    <row r="33" spans="1:20" ht="12.75">
      <c r="A33" s="38"/>
      <c r="B33" s="39"/>
      <c r="C33" s="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</row>
    <row r="34" spans="1:20" ht="12.75">
      <c r="A34" s="38"/>
      <c r="B34" s="39"/>
      <c r="C34" s="4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</row>
    <row r="35" spans="3:20" ht="12.75">
      <c r="C35" s="44"/>
      <c r="R35" s="56"/>
      <c r="S35" s="56"/>
      <c r="T35" s="56"/>
    </row>
    <row r="36" spans="1:20" ht="15">
      <c r="A36" s="143" t="s">
        <v>43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:20" ht="12.75">
      <c r="A37" s="144" t="s">
        <v>44</v>
      </c>
      <c r="B37" s="145"/>
      <c r="C37" s="148" t="s">
        <v>8</v>
      </c>
      <c r="D37" s="149"/>
      <c r="E37" s="149"/>
      <c r="F37" s="149"/>
      <c r="G37" s="149"/>
      <c r="H37" s="149"/>
      <c r="I37" s="149"/>
      <c r="J37" s="149"/>
      <c r="K37" s="150"/>
      <c r="L37" s="91" t="s">
        <v>45</v>
      </c>
      <c r="M37" s="92"/>
      <c r="N37" s="93"/>
      <c r="O37" s="97" t="s">
        <v>46</v>
      </c>
      <c r="P37" s="97"/>
      <c r="Q37" s="144" t="s">
        <v>47</v>
      </c>
      <c r="R37" s="145"/>
      <c r="S37" s="45"/>
      <c r="T37" s="97" t="s">
        <v>48</v>
      </c>
    </row>
    <row r="38" spans="1:20" ht="12.75">
      <c r="A38" s="146"/>
      <c r="B38" s="147"/>
      <c r="C38" s="151"/>
      <c r="D38" s="152"/>
      <c r="E38" s="152"/>
      <c r="F38" s="152"/>
      <c r="G38" s="152"/>
      <c r="H38" s="152"/>
      <c r="I38" s="152"/>
      <c r="J38" s="152"/>
      <c r="K38" s="153"/>
      <c r="L38" s="94"/>
      <c r="M38" s="95"/>
      <c r="N38" s="96"/>
      <c r="O38" s="98"/>
      <c r="P38" s="98"/>
      <c r="Q38" s="146"/>
      <c r="R38" s="147"/>
      <c r="S38" s="46"/>
      <c r="T38" s="98"/>
    </row>
    <row r="39" spans="1:20" ht="12.75">
      <c r="A39" s="99"/>
      <c r="B39" s="100"/>
      <c r="C39" s="101" t="s">
        <v>49</v>
      </c>
      <c r="D39" s="102"/>
      <c r="E39" s="102"/>
      <c r="F39" s="102"/>
      <c r="G39" s="102"/>
      <c r="H39" s="102"/>
      <c r="I39" s="102"/>
      <c r="J39" s="102"/>
      <c r="K39" s="103"/>
      <c r="L39" s="104"/>
      <c r="M39" s="105"/>
      <c r="N39" s="106"/>
      <c r="O39" s="2"/>
      <c r="P39" s="2"/>
      <c r="Q39" s="154"/>
      <c r="R39" s="155"/>
      <c r="S39" s="54"/>
      <c r="T39" s="2"/>
    </row>
    <row r="40" spans="1:20" ht="12.75">
      <c r="A40" s="99"/>
      <c r="B40" s="100"/>
      <c r="C40" s="101" t="s">
        <v>50</v>
      </c>
      <c r="D40" s="102"/>
      <c r="E40" s="102"/>
      <c r="F40" s="102"/>
      <c r="G40" s="102"/>
      <c r="H40" s="102"/>
      <c r="I40" s="102"/>
      <c r="J40" s="102"/>
      <c r="K40" s="103"/>
      <c r="L40" s="107" t="s">
        <v>65</v>
      </c>
      <c r="M40" s="108"/>
      <c r="N40" s="109"/>
      <c r="O40" s="20">
        <v>0.05</v>
      </c>
      <c r="P40" s="21"/>
      <c r="Q40" s="110">
        <f>SUM(O40*2002.5*12)</f>
        <v>1201.5</v>
      </c>
      <c r="R40" s="58"/>
      <c r="S40" s="23"/>
      <c r="T40" s="20"/>
    </row>
    <row r="41" spans="1:20" ht="12.75">
      <c r="A41" s="99"/>
      <c r="B41" s="100"/>
      <c r="C41" s="101" t="s">
        <v>51</v>
      </c>
      <c r="D41" s="102"/>
      <c r="E41" s="102"/>
      <c r="F41" s="102"/>
      <c r="G41" s="102"/>
      <c r="H41" s="102"/>
      <c r="I41" s="102"/>
      <c r="J41" s="102"/>
      <c r="K41" s="103"/>
      <c r="L41" s="107" t="s">
        <v>65</v>
      </c>
      <c r="M41" s="108"/>
      <c r="N41" s="109"/>
      <c r="O41" s="20">
        <v>0.05</v>
      </c>
      <c r="P41" s="21"/>
      <c r="Q41" s="110">
        <f aca="true" t="shared" si="2" ref="Q41:Q46">SUM(O41*2002.5*12)</f>
        <v>1201.5</v>
      </c>
      <c r="R41" s="58"/>
      <c r="S41" s="23"/>
      <c r="T41" s="20"/>
    </row>
    <row r="42" spans="1:20" ht="12.75">
      <c r="A42" s="99"/>
      <c r="B42" s="100"/>
      <c r="C42" s="101" t="s">
        <v>52</v>
      </c>
      <c r="D42" s="102"/>
      <c r="E42" s="102"/>
      <c r="F42" s="102"/>
      <c r="G42" s="102"/>
      <c r="H42" s="102"/>
      <c r="I42" s="102"/>
      <c r="J42" s="102"/>
      <c r="K42" s="103"/>
      <c r="L42" s="107" t="s">
        <v>53</v>
      </c>
      <c r="M42" s="108"/>
      <c r="N42" s="109"/>
      <c r="O42" s="20">
        <v>0.15</v>
      </c>
      <c r="P42" s="21"/>
      <c r="Q42" s="110">
        <f t="shared" si="2"/>
        <v>3604.5</v>
      </c>
      <c r="R42" s="58"/>
      <c r="S42" s="23"/>
      <c r="T42" s="20"/>
    </row>
    <row r="43" spans="1:20" ht="12.75">
      <c r="A43" s="110"/>
      <c r="B43" s="58"/>
      <c r="C43" s="111" t="s">
        <v>54</v>
      </c>
      <c r="D43" s="112"/>
      <c r="E43" s="112"/>
      <c r="F43" s="112"/>
      <c r="G43" s="112"/>
      <c r="H43" s="112"/>
      <c r="I43" s="112"/>
      <c r="J43" s="112"/>
      <c r="K43" s="113"/>
      <c r="L43" s="107" t="s">
        <v>65</v>
      </c>
      <c r="M43" s="108"/>
      <c r="N43" s="109"/>
      <c r="O43" s="1">
        <v>0.15</v>
      </c>
      <c r="P43" s="1"/>
      <c r="Q43" s="110">
        <f t="shared" si="2"/>
        <v>3604.5</v>
      </c>
      <c r="R43" s="58"/>
      <c r="S43" s="23"/>
      <c r="T43" s="1"/>
    </row>
    <row r="44" spans="1:20" ht="12.75">
      <c r="A44" s="110"/>
      <c r="B44" s="58"/>
      <c r="C44" s="62" t="s">
        <v>55</v>
      </c>
      <c r="D44" s="114"/>
      <c r="E44" s="114"/>
      <c r="F44" s="114"/>
      <c r="G44" s="114"/>
      <c r="H44" s="114"/>
      <c r="I44" s="114"/>
      <c r="J44" s="114"/>
      <c r="K44" s="63"/>
      <c r="L44" s="115" t="s">
        <v>56</v>
      </c>
      <c r="M44" s="116"/>
      <c r="N44" s="117"/>
      <c r="O44" s="1">
        <v>0.25</v>
      </c>
      <c r="P44" s="1"/>
      <c r="Q44" s="110">
        <f t="shared" si="2"/>
        <v>6007.5</v>
      </c>
      <c r="R44" s="58"/>
      <c r="S44" s="23"/>
      <c r="T44" s="1"/>
    </row>
    <row r="45" spans="1:20" ht="12.75">
      <c r="A45" s="110"/>
      <c r="B45" s="58"/>
      <c r="C45" s="62" t="s">
        <v>57</v>
      </c>
      <c r="D45" s="114"/>
      <c r="E45" s="114"/>
      <c r="F45" s="114"/>
      <c r="G45" s="114"/>
      <c r="H45" s="114"/>
      <c r="I45" s="114"/>
      <c r="J45" s="114"/>
      <c r="K45" s="63"/>
      <c r="L45" s="115" t="s">
        <v>56</v>
      </c>
      <c r="M45" s="116"/>
      <c r="N45" s="117"/>
      <c r="O45" s="1">
        <v>0.1</v>
      </c>
      <c r="P45" s="22"/>
      <c r="Q45" s="110">
        <f t="shared" si="2"/>
        <v>2403</v>
      </c>
      <c r="R45" s="58"/>
      <c r="S45" s="23"/>
      <c r="T45" s="1"/>
    </row>
    <row r="46" spans="1:20" ht="12.75">
      <c r="A46" s="110"/>
      <c r="B46" s="58"/>
      <c r="C46" s="111" t="s">
        <v>58</v>
      </c>
      <c r="D46" s="112"/>
      <c r="E46" s="112"/>
      <c r="F46" s="112"/>
      <c r="G46" s="112"/>
      <c r="H46" s="112"/>
      <c r="I46" s="112"/>
      <c r="J46" s="112"/>
      <c r="K46" s="113"/>
      <c r="L46" s="115" t="s">
        <v>56</v>
      </c>
      <c r="M46" s="116"/>
      <c r="N46" s="117"/>
      <c r="O46" s="1">
        <v>0.25</v>
      </c>
      <c r="P46" s="1"/>
      <c r="Q46" s="110">
        <f t="shared" si="2"/>
        <v>6007.5</v>
      </c>
      <c r="R46" s="58"/>
      <c r="S46" s="23"/>
      <c r="T46" s="1"/>
    </row>
    <row r="47" spans="5:20" ht="12.75">
      <c r="E47" s="47" t="s">
        <v>11</v>
      </c>
      <c r="F47" s="48"/>
      <c r="G47" s="48"/>
      <c r="H47" s="48"/>
      <c r="I47" s="48"/>
      <c r="J47" s="48"/>
      <c r="K47" s="48"/>
      <c r="L47" s="48"/>
      <c r="M47" s="48"/>
      <c r="N47" s="48"/>
      <c r="O47" s="49">
        <f>SUM(O40:O46)</f>
        <v>1</v>
      </c>
      <c r="P47" s="50"/>
      <c r="Q47" s="110">
        <f>SUM(Q40:Q46)</f>
        <v>24030</v>
      </c>
      <c r="R47" s="58"/>
      <c r="S47" s="23"/>
      <c r="T47" s="1"/>
    </row>
  </sheetData>
  <sheetProtection/>
  <mergeCells count="9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L5:L6"/>
    <mergeCell ref="M5:M6"/>
    <mergeCell ref="B5:B6"/>
    <mergeCell ref="C5:C6"/>
    <mergeCell ref="D5:D6"/>
    <mergeCell ref="E5:E6"/>
    <mergeCell ref="F5:F6"/>
    <mergeCell ref="G5:G6"/>
    <mergeCell ref="N5:O5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A12:E12"/>
    <mergeCell ref="A13:E13"/>
    <mergeCell ref="F13:T13"/>
    <mergeCell ref="A14:D14"/>
    <mergeCell ref="B15:C15"/>
    <mergeCell ref="B16:C16"/>
    <mergeCell ref="B17:C17"/>
    <mergeCell ref="B18:C18"/>
    <mergeCell ref="B19:C19"/>
    <mergeCell ref="B20:C20"/>
    <mergeCell ref="B21:C21"/>
    <mergeCell ref="B23:C23"/>
    <mergeCell ref="B22:C22"/>
    <mergeCell ref="B24:C24"/>
    <mergeCell ref="B25:C25"/>
    <mergeCell ref="B26:C26"/>
    <mergeCell ref="B27:C27"/>
    <mergeCell ref="B28:C28"/>
    <mergeCell ref="R29:T29"/>
    <mergeCell ref="R35:T35"/>
    <mergeCell ref="A36:T36"/>
    <mergeCell ref="A37:B38"/>
    <mergeCell ref="C37:K38"/>
    <mergeCell ref="L37:N38"/>
    <mergeCell ref="O37:O38"/>
    <mergeCell ref="P37:P38"/>
    <mergeCell ref="Q37:R38"/>
    <mergeCell ref="T37:T38"/>
    <mergeCell ref="A39:B39"/>
    <mergeCell ref="C39:K39"/>
    <mergeCell ref="L39:N39"/>
    <mergeCell ref="Q39:R39"/>
    <mergeCell ref="A40:B40"/>
    <mergeCell ref="C40:K40"/>
    <mergeCell ref="L40:N40"/>
    <mergeCell ref="Q40:R40"/>
    <mergeCell ref="A41:B41"/>
    <mergeCell ref="C41:K41"/>
    <mergeCell ref="L41:N41"/>
    <mergeCell ref="Q41:R41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Q47:R47"/>
    <mergeCell ref="B10:D10"/>
    <mergeCell ref="A45:B45"/>
    <mergeCell ref="C45:K45"/>
    <mergeCell ref="L45:N45"/>
    <mergeCell ref="Q45:R45"/>
    <mergeCell ref="A46:B46"/>
    <mergeCell ref="C46:K46"/>
    <mergeCell ref="L46:N46"/>
    <mergeCell ref="Q46:R46"/>
  </mergeCells>
  <printOptions/>
  <pageMargins left="0.125" right="0.13541666666666666" top="0.16666666666666666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2018-08-02T06:55:21Z</cp:lastPrinted>
  <dcterms:created xsi:type="dcterms:W3CDTF">2007-02-04T12:22:59Z</dcterms:created>
  <dcterms:modified xsi:type="dcterms:W3CDTF">2018-09-06T06:06:59Z</dcterms:modified>
  <cp:category/>
  <cp:version/>
  <cp:contentType/>
  <cp:contentStatus/>
</cp:coreProperties>
</file>