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Октябрь 2018\"/>
    </mc:Choice>
  </mc:AlternateContent>
  <bookViews>
    <workbookView xWindow="240" yWindow="345" windowWidth="12225" windowHeight="4755"/>
  </bookViews>
  <sheets>
    <sheet name="2018" sheetId="10" r:id="rId1"/>
  </sheets>
  <definedNames>
    <definedName name="_xlnm.Print_Area" localSheetId="0">'2018'!$B$32:$F$34</definedName>
  </definedNames>
  <calcPr calcId="162913"/>
</workbook>
</file>

<file path=xl/calcChain.xml><?xml version="1.0" encoding="utf-8"?>
<calcChain xmlns="http://schemas.openxmlformats.org/spreadsheetml/2006/main">
  <c r="T26" i="10" l="1"/>
  <c r="R30" i="10"/>
  <c r="Q30" i="10"/>
  <c r="P30" i="10"/>
  <c r="O30" i="10"/>
  <c r="N30" i="10"/>
  <c r="I30" i="10"/>
  <c r="G30" i="10"/>
  <c r="B30" i="10"/>
  <c r="T11" i="10" l="1"/>
  <c r="T25" i="10" l="1"/>
  <c r="D29" i="10"/>
  <c r="T24" i="10" l="1"/>
  <c r="T23" i="10" l="1"/>
  <c r="T22" i="10" l="1"/>
  <c r="T21" i="10" l="1"/>
  <c r="T20" i="10" l="1"/>
  <c r="D19" i="10" l="1"/>
  <c r="D30" i="10" s="1"/>
  <c r="T19" i="10"/>
  <c r="T18" i="10" l="1"/>
  <c r="M17" i="10" l="1"/>
  <c r="M30" i="10" s="1"/>
  <c r="J17" i="10"/>
  <c r="J30" i="10" s="1"/>
  <c r="H17" i="10"/>
  <c r="H30" i="10" s="1"/>
  <c r="F17" i="10"/>
  <c r="F30" i="10" s="1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T8" i="10"/>
  <c r="T7" i="10"/>
  <c r="E7" i="10"/>
  <c r="T13" i="10" l="1"/>
  <c r="T17" i="10"/>
  <c r="T30" i="10" s="1"/>
  <c r="R31" i="10" l="1"/>
</calcChain>
</file>

<file path=xl/comments1.xml><?xml version="1.0" encoding="utf-8"?>
<comments xmlns="http://schemas.openxmlformats.org/spreadsheetml/2006/main">
  <authors>
    <author>den</author>
    <author>User</author>
  </authors>
  <commentList>
    <comment ref="O21" authorId="0" shapeId="0">
      <text>
        <r>
          <rPr>
            <b/>
            <sz val="9"/>
            <color indexed="81"/>
            <rFont val="Tahoma"/>
            <charset val="1"/>
          </rPr>
          <t>den:</t>
        </r>
        <r>
          <rPr>
            <sz val="9"/>
            <color indexed="81"/>
            <rFont val="Tahoma"/>
            <charset val="1"/>
          </rPr>
          <t xml:space="preserve">
1506-покос</t>
        </r>
      </text>
    </comment>
    <comment ref="O22" authorId="1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1506-покос</t>
        </r>
      </text>
    </comment>
    <comment ref="O25" authorId="1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69,14-тех.обслуживание ОДГО</t>
        </r>
      </text>
    </comment>
  </commentList>
</comments>
</file>

<file path=xl/sharedStrings.xml><?xml version="1.0" encoding="utf-8"?>
<sst xmlns="http://schemas.openxmlformats.org/spreadsheetml/2006/main" count="60" uniqueCount="53">
  <si>
    <t>Содержание</t>
  </si>
  <si>
    <t>март</t>
  </si>
  <si>
    <t>ремонт</t>
  </si>
  <si>
    <t>итого</t>
  </si>
  <si>
    <t>май</t>
  </si>
  <si>
    <t>июнь</t>
  </si>
  <si>
    <t>ИТОГО</t>
  </si>
  <si>
    <t>июль</t>
  </si>
  <si>
    <t>август</t>
  </si>
  <si>
    <t>сентябрь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</si>
  <si>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</si>
  <si>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</si>
  <si>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</si>
  <si>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</si>
  <si>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</si>
  <si>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</si>
  <si>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</si>
  <si>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</si>
  <si>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</si>
  <si>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</si>
  <si>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</si>
  <si>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</si>
  <si>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</si>
  <si>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</si>
  <si>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</si>
  <si>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</si>
  <si>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</si>
  <si>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</si>
  <si>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</si>
  <si>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</si>
  <si>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</si>
  <si>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</si>
  <si>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</si>
  <si>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</si>
  <si>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</si>
  <si>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</si>
  <si>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</si>
  <si>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</si>
  <si>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</si>
  <si>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</si>
  <si>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</si>
  <si>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</si>
  <si>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</si>
  <si>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</si>
  <si>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покос</t>
  </si>
  <si>
    <t>тех.обслуживание ОДГО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</si>
  <si>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</si>
  <si>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</si>
  <si>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</si>
  <si>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</si>
  <si>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2 полугодие</t>
  </si>
  <si>
    <t>услуги сторонних организаций, разовые работы</t>
  </si>
  <si>
    <t>Информация о доходах и расходах по дому __Вехова 61__на 2018год.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</si>
</sst>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name val="Arial Cyr"/>
      <charset val="204"/>
    </font>
    <font>
      <b/>
      <i/>
      <sz val="8"/>
      <name val="Arial Cyr"/>
      <charset val="204"/>
    </font>
    <font>
      <b/>
      <sz val="11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1" xfId="0" applyBorder="1"/>
    <xf numFmtId="0" fontId="1" fillId="7" borderId="12" xfId="0" applyFont="1" applyFill="1" applyBorder="1" applyAlignment="1"/>
    <xf numFmtId="0" fontId="1" fillId="7" borderId="12" xfId="0" applyFont="1" applyFill="1" applyBorder="1" applyAlignment="1">
      <alignment wrapText="1"/>
    </xf>
    <xf numFmtId="2" fontId="3" fillId="7" borderId="12" xfId="0" applyNumberFormat="1" applyFont="1" applyFill="1" applyBorder="1" applyAlignment="1"/>
    <xf numFmtId="0" fontId="10" fillId="7" borderId="1" xfId="0" applyNumberFormat="1" applyFont="1" applyFill="1" applyBorder="1" applyAlignment="1">
      <alignment wrapText="1"/>
    </xf>
    <xf numFmtId="2" fontId="3" fillId="0" borderId="6" xfId="0" applyNumberFormat="1" applyFont="1" applyBorder="1" applyAlignment="1">
      <alignment horizontal="center" vertical="top" wrapText="1"/>
    </xf>
    <xf numFmtId="4" fontId="7" fillId="7" borderId="1" xfId="0" applyNumberFormat="1" applyFont="1" applyFill="1" applyBorder="1" applyAlignment="1">
      <alignment horizontal="center"/>
    </xf>
    <xf numFmtId="2" fontId="2" fillId="8" borderId="6" xfId="0" applyNumberFormat="1" applyFont="1" applyFill="1" applyBorder="1" applyAlignment="1">
      <alignment horizontal="center" vertical="top" wrapText="1"/>
    </xf>
    <xf numFmtId="4" fontId="2" fillId="7" borderId="1" xfId="0" applyNumberFormat="1" applyFont="1" applyFill="1" applyBorder="1"/>
    <xf numFmtId="2" fontId="2" fillId="9" borderId="9" xfId="0" applyNumberFormat="1" applyFont="1" applyFill="1" applyBorder="1" applyAlignment="1">
      <alignment horizontal="center" vertical="top" wrapText="1"/>
    </xf>
    <xf numFmtId="17" fontId="7" fillId="2" borderId="1" xfId="0" applyNumberFormat="1" applyFont="1" applyFill="1" applyBorder="1" applyAlignment="1">
      <alignment horizontal="left"/>
    </xf>
    <xf numFmtId="164" fontId="2" fillId="9" borderId="1" xfId="0" applyNumberFormat="1" applyFont="1" applyFill="1" applyBorder="1"/>
    <xf numFmtId="164" fontId="2" fillId="9" borderId="6" xfId="0" applyNumberFormat="1" applyFont="1" applyFill="1" applyBorder="1"/>
    <xf numFmtId="4" fontId="2" fillId="9" borderId="1" xfId="0" applyNumberFormat="1" applyFont="1" applyFill="1" applyBorder="1"/>
    <xf numFmtId="17" fontId="7" fillId="10" borderId="1" xfId="0" applyNumberFormat="1" applyFont="1" applyFill="1" applyBorder="1" applyAlignment="1">
      <alignment horizontal="left" wrapText="1"/>
    </xf>
    <xf numFmtId="0" fontId="7" fillId="4" borderId="1" xfId="0" applyFont="1" applyFill="1" applyBorder="1"/>
    <xf numFmtId="164" fontId="2" fillId="4" borderId="1" xfId="0" applyNumberFormat="1" applyFont="1" applyFill="1" applyBorder="1"/>
    <xf numFmtId="4" fontId="3" fillId="4" borderId="1" xfId="0" applyNumberFormat="1" applyFont="1" applyFill="1" applyBorder="1"/>
    <xf numFmtId="164" fontId="2" fillId="3" borderId="1" xfId="0" applyNumberFormat="1" applyFont="1" applyFill="1" applyBorder="1"/>
    <xf numFmtId="0" fontId="7" fillId="0" borderId="0" xfId="0" applyFont="1" applyFill="1" applyBorder="1"/>
    <xf numFmtId="164" fontId="2" fillId="0" borderId="0" xfId="0" applyNumberFormat="1" applyFont="1" applyFill="1" applyBorder="1"/>
    <xf numFmtId="164" fontId="9" fillId="0" borderId="0" xfId="0" applyNumberFormat="1" applyFont="1" applyFill="1" applyBorder="1"/>
    <xf numFmtId="164" fontId="5" fillId="4" borderId="1" xfId="0" applyNumberFormat="1" applyFont="1" applyFill="1" applyBorder="1"/>
    <xf numFmtId="2" fontId="2" fillId="0" borderId="6" xfId="0" applyNumberFormat="1" applyFont="1" applyBorder="1" applyAlignment="1">
      <alignment vertical="top" textRotation="90" wrapText="1"/>
    </xf>
    <xf numFmtId="2" fontId="2" fillId="0" borderId="6" xfId="0" applyNumberFormat="1" applyFont="1" applyBorder="1" applyAlignment="1">
      <alignment horizontal="center" vertical="top"/>
    </xf>
    <xf numFmtId="2" fontId="2" fillId="7" borderId="6" xfId="0" applyNumberFormat="1" applyFont="1" applyFill="1" applyBorder="1" applyAlignment="1">
      <alignment horizontal="right" vertical="top" wrapText="1"/>
    </xf>
    <xf numFmtId="2" fontId="3" fillId="7" borderId="1" xfId="0" applyNumberFormat="1" applyFont="1" applyFill="1" applyBorder="1" applyAlignment="1">
      <alignment vertical="top" wrapText="1"/>
    </xf>
    <xf numFmtId="2" fontId="3" fillId="7" borderId="6" xfId="0" applyNumberFormat="1" applyFont="1" applyFill="1" applyBorder="1" applyAlignment="1">
      <alignment horizontal="center" vertical="top" wrapText="1"/>
    </xf>
    <xf numFmtId="2" fontId="2" fillId="7" borderId="1" xfId="0" applyNumberFormat="1" applyFont="1" applyFill="1" applyBorder="1" applyAlignment="1">
      <alignment horizontal="center" vertical="top" wrapText="1"/>
    </xf>
    <xf numFmtId="2" fontId="3" fillId="7" borderId="8" xfId="0" applyNumberFormat="1" applyFont="1" applyFill="1" applyBorder="1" applyAlignment="1">
      <alignment vertical="top" wrapText="1"/>
    </xf>
    <xf numFmtId="2" fontId="2" fillId="7" borderId="4" xfId="0" applyNumberFormat="1" applyFont="1" applyFill="1" applyBorder="1" applyAlignment="1">
      <alignment horizontal="center" vertical="top" wrapText="1"/>
    </xf>
    <xf numFmtId="2" fontId="2" fillId="7" borderId="7" xfId="0" applyNumberFormat="1" applyFont="1" applyFill="1" applyBorder="1" applyAlignment="1">
      <alignment horizontal="center" vertical="top" wrapText="1"/>
    </xf>
    <xf numFmtId="2" fontId="2" fillId="7" borderId="8" xfId="0" applyNumberFormat="1" applyFont="1" applyFill="1" applyBorder="1" applyAlignment="1">
      <alignment horizontal="center" vertical="top" wrapText="1"/>
    </xf>
    <xf numFmtId="2" fontId="3" fillId="7" borderId="4" xfId="0" applyNumberFormat="1" applyFont="1" applyFill="1" applyBorder="1" applyAlignment="1">
      <alignment vertical="top" wrapText="1"/>
    </xf>
    <xf numFmtId="0" fontId="1" fillId="7" borderId="1" xfId="0" applyFont="1" applyFill="1" applyBorder="1" applyAlignment="1">
      <alignment horizontal="center" wrapText="1"/>
    </xf>
    <xf numFmtId="0" fontId="2" fillId="11" borderId="8" xfId="0" applyFont="1" applyFill="1" applyBorder="1" applyAlignment="1">
      <alignment horizontal="center" wrapText="1"/>
    </xf>
    <xf numFmtId="4" fontId="2" fillId="3" borderId="1" xfId="0" applyNumberFormat="1" applyFont="1" applyFill="1" applyBorder="1"/>
    <xf numFmtId="164" fontId="5" fillId="11" borderId="1" xfId="0" applyNumberFormat="1" applyFont="1" applyFill="1" applyBorder="1"/>
    <xf numFmtId="164" fontId="2" fillId="3" borderId="1" xfId="0" applyNumberFormat="1" applyFont="1" applyFill="1" applyBorder="1" applyAlignment="1"/>
    <xf numFmtId="164" fontId="5" fillId="8" borderId="1" xfId="0" applyNumberFormat="1" applyFont="1" applyFill="1" applyBorder="1"/>
    <xf numFmtId="0" fontId="0" fillId="0" borderId="8" xfId="0" applyBorder="1" applyAlignment="1">
      <alignment horizontal="center"/>
    </xf>
    <xf numFmtId="2" fontId="2" fillId="0" borderId="2" xfId="0" applyNumberFormat="1" applyFont="1" applyBorder="1" applyAlignment="1">
      <alignment horizontal="left" vertical="top" textRotation="90" wrapText="1"/>
    </xf>
    <xf numFmtId="2" fontId="1" fillId="9" borderId="4" xfId="0" applyNumberFormat="1" applyFont="1" applyFill="1" applyBorder="1" applyAlignment="1">
      <alignment horizontal="center" vertical="top" wrapText="1"/>
    </xf>
    <xf numFmtId="2" fontId="2" fillId="9" borderId="7" xfId="0" applyNumberFormat="1" applyFont="1" applyFill="1" applyBorder="1" applyAlignment="1">
      <alignment horizontal="center" vertical="top" wrapText="1"/>
    </xf>
    <xf numFmtId="2" fontId="2" fillId="9" borderId="8" xfId="0" applyNumberFormat="1" applyFont="1" applyFill="1" applyBorder="1" applyAlignment="1">
      <alignment horizontal="center" vertical="top" wrapText="1"/>
    </xf>
    <xf numFmtId="0" fontId="10" fillId="7" borderId="4" xfId="0" applyNumberFormat="1" applyFont="1" applyFill="1" applyBorder="1" applyAlignment="1">
      <alignment wrapText="1"/>
    </xf>
    <xf numFmtId="164" fontId="2" fillId="4" borderId="4" xfId="0" applyNumberFormat="1" applyFont="1" applyFill="1" applyBorder="1" applyAlignment="1">
      <alignment horizontal="center"/>
    </xf>
    <xf numFmtId="164" fontId="2" fillId="4" borderId="8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vertical="top"/>
    </xf>
    <xf numFmtId="164" fontId="2" fillId="6" borderId="4" xfId="0" applyNumberFormat="1" applyFont="1" applyFill="1" applyBorder="1" applyAlignment="1">
      <alignment horizontal="center"/>
    </xf>
    <xf numFmtId="164" fontId="2" fillId="6" borderId="8" xfId="0" applyNumberFormat="1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 wrapText="1"/>
    </xf>
    <xf numFmtId="0" fontId="1" fillId="8" borderId="7" xfId="0" applyFont="1" applyFill="1" applyBorder="1" applyAlignment="1">
      <alignment horizontal="center" wrapText="1"/>
    </xf>
    <xf numFmtId="0" fontId="1" fillId="8" borderId="8" xfId="0" applyFont="1" applyFill="1" applyBorder="1" applyAlignment="1">
      <alignment horizontal="center" wrapText="1"/>
    </xf>
    <xf numFmtId="0" fontId="4" fillId="7" borderId="7" xfId="0" applyFont="1" applyFill="1" applyBorder="1" applyAlignment="1">
      <alignment horizontal="center" wrapText="1"/>
    </xf>
    <xf numFmtId="0" fontId="4" fillId="7" borderId="8" xfId="0" applyFont="1" applyFill="1" applyBorder="1" applyAlignment="1">
      <alignment horizontal="center" wrapText="1"/>
    </xf>
    <xf numFmtId="2" fontId="1" fillId="9" borderId="4" xfId="0" applyNumberFormat="1" applyFont="1" applyFill="1" applyBorder="1" applyAlignment="1">
      <alignment horizontal="center" vertical="top" wrapText="1"/>
    </xf>
    <xf numFmtId="2" fontId="1" fillId="9" borderId="7" xfId="0" applyNumberFormat="1" applyFont="1" applyFill="1" applyBorder="1" applyAlignment="1">
      <alignment horizontal="center" vertical="top" wrapText="1"/>
    </xf>
    <xf numFmtId="2" fontId="1" fillId="9" borderId="8" xfId="0" applyNumberFormat="1" applyFont="1" applyFill="1" applyBorder="1" applyAlignment="1">
      <alignment horizontal="center" vertical="top" wrapText="1"/>
    </xf>
    <xf numFmtId="0" fontId="2" fillId="7" borderId="7" xfId="0" applyFont="1" applyFill="1" applyBorder="1" applyAlignment="1">
      <alignment horizontal="center" wrapText="1"/>
    </xf>
    <xf numFmtId="0" fontId="2" fillId="7" borderId="8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0" fillId="6" borderId="8" xfId="0" applyFill="1" applyBorder="1"/>
    <xf numFmtId="2" fontId="7" fillId="0" borderId="4" xfId="0" applyNumberFormat="1" applyFont="1" applyBorder="1" applyAlignment="1">
      <alignment horizontal="center" vertical="top"/>
    </xf>
    <xf numFmtId="2" fontId="7" fillId="0" borderId="7" xfId="0" applyNumberFormat="1" applyFont="1" applyBorder="1" applyAlignment="1">
      <alignment horizontal="center" vertical="top"/>
    </xf>
    <xf numFmtId="2" fontId="7" fillId="0" borderId="8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center" vertical="top" wrapText="1"/>
    </xf>
    <xf numFmtId="2" fontId="7" fillId="0" borderId="2" xfId="0" applyNumberFormat="1" applyFont="1" applyBorder="1" applyAlignment="1">
      <alignment horizontal="center" vertical="top" wrapText="1"/>
    </xf>
    <xf numFmtId="2" fontId="7" fillId="0" borderId="6" xfId="0" applyNumberFormat="1" applyFont="1" applyBorder="1" applyAlignment="1">
      <alignment horizontal="center" vertical="top" wrapText="1"/>
    </xf>
    <xf numFmtId="2" fontId="7" fillId="0" borderId="2" xfId="0" applyNumberFormat="1" applyFont="1" applyBorder="1" applyAlignment="1">
      <alignment horizontal="center" wrapText="1"/>
    </xf>
    <xf numFmtId="2" fontId="7" fillId="0" borderId="6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left" vertical="top" textRotation="90" wrapText="1"/>
    </xf>
    <xf numFmtId="2" fontId="2" fillId="0" borderId="6" xfId="0" applyNumberFormat="1" applyFont="1" applyBorder="1" applyAlignment="1">
      <alignment horizontal="left" vertical="top" textRotation="90" wrapText="1"/>
    </xf>
    <xf numFmtId="2" fontId="3" fillId="0" borderId="4" xfId="0" applyNumberFormat="1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left" wrapText="1"/>
    </xf>
    <xf numFmtId="2" fontId="3" fillId="0" borderId="3" xfId="0" applyNumberFormat="1" applyFont="1" applyBorder="1" applyAlignment="1">
      <alignment horizontal="left" wrapText="1"/>
    </xf>
    <xf numFmtId="2" fontId="3" fillId="0" borderId="13" xfId="0" applyNumberFormat="1" applyFont="1" applyBorder="1" applyAlignment="1">
      <alignment horizontal="left" wrapText="1"/>
    </xf>
    <xf numFmtId="2" fontId="3" fillId="0" borderId="14" xfId="0" applyNumberFormat="1" applyFont="1" applyBorder="1" applyAlignment="1">
      <alignment horizontal="left" wrapText="1"/>
    </xf>
    <xf numFmtId="2" fontId="3" fillId="0" borderId="2" xfId="0" applyNumberFormat="1" applyFont="1" applyBorder="1" applyAlignment="1">
      <alignment horizontal="left" textRotation="90" wrapText="1"/>
    </xf>
    <xf numFmtId="2" fontId="3" fillId="0" borderId="5" xfId="0" applyNumberFormat="1" applyFont="1" applyBorder="1" applyAlignment="1">
      <alignment horizontal="left" textRotation="90" wrapText="1"/>
    </xf>
    <xf numFmtId="2" fontId="3" fillId="0" borderId="6" xfId="0" applyNumberFormat="1" applyFont="1" applyBorder="1" applyAlignment="1">
      <alignment horizontal="left" textRotation="90" wrapText="1"/>
    </xf>
    <xf numFmtId="2" fontId="2" fillId="0" borderId="2" xfId="0" applyNumberFormat="1" applyFont="1" applyBorder="1" applyAlignment="1">
      <alignment horizontal="center" textRotation="90" wrapText="1"/>
    </xf>
    <xf numFmtId="2" fontId="2" fillId="0" borderId="5" xfId="0" applyNumberFormat="1" applyFont="1" applyBorder="1" applyAlignment="1">
      <alignment horizontal="center" textRotation="90" wrapText="1"/>
    </xf>
    <xf numFmtId="2" fontId="2" fillId="0" borderId="6" xfId="0" applyNumberFormat="1" applyFont="1" applyBorder="1" applyAlignment="1">
      <alignment horizontal="center" textRotation="90" wrapText="1"/>
    </xf>
    <xf numFmtId="2" fontId="9" fillId="0" borderId="2" xfId="0" applyNumberFormat="1" applyFont="1" applyBorder="1" applyAlignment="1">
      <alignment horizontal="center" wrapText="1"/>
    </xf>
    <xf numFmtId="2" fontId="9" fillId="0" borderId="5" xfId="0" applyNumberFormat="1" applyFont="1" applyBorder="1" applyAlignment="1">
      <alignment horizontal="center" wrapText="1"/>
    </xf>
    <xf numFmtId="2" fontId="9" fillId="0" borderId="6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34"/>
  <sheetViews>
    <sheetView tabSelected="1" topLeftCell="A7" zoomScaleNormal="100" workbookViewId="0">
      <selection activeCell="M38" sqref="M38"/>
    </sheetView>
  </sheetViews>
  <sheetFormatPr defaultRowHeight="12.75" x14ac:dyDescent="0.2"/>
  <cols>
    <col min="1" max="2" width="6.28515625" customWidth="1"/>
    <col min="3" max="3" width="7" customWidth="1"/>
    <col min="10" max="10" width="9.140625" customWidth="1"/>
    <col min="11" max="12" width="9.140625" hidden="1" customWidth="1"/>
    <col min="16" max="16" width="7.7109375" customWidth="1"/>
    <col min="18" max="18" width="9.140625" customWidth="1"/>
    <col min="19" max="19" width="9.140625" hidden="1" customWidth="1"/>
  </cols>
  <sheetData>
    <row r="1" spans="1:20" ht="15.75" x14ac:dyDescent="0.25">
      <c r="A1" s="82" t="s">
        <v>52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x14ac:dyDescent="0.2">
      <c r="A3" s="84"/>
      <c r="B3" s="85"/>
      <c r="C3" s="85"/>
      <c r="D3" s="85"/>
      <c r="E3" s="86"/>
      <c r="F3" s="87" t="s">
        <v>11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9"/>
      <c r="S3" s="41"/>
      <c r="T3" s="1"/>
    </row>
    <row r="4" spans="1:20" x14ac:dyDescent="0.2">
      <c r="A4" s="2"/>
      <c r="B4" s="90" t="s">
        <v>12</v>
      </c>
      <c r="C4" s="91"/>
      <c r="D4" s="91"/>
      <c r="E4" s="92"/>
      <c r="F4" s="93" t="s">
        <v>0</v>
      </c>
      <c r="G4" s="94"/>
      <c r="H4" s="94"/>
      <c r="I4" s="94"/>
      <c r="J4" s="94"/>
      <c r="K4" s="94"/>
      <c r="L4" s="94"/>
      <c r="M4" s="94"/>
      <c r="N4" s="94"/>
      <c r="O4" s="94"/>
      <c r="P4" s="95" t="s">
        <v>13</v>
      </c>
      <c r="Q4" s="96"/>
      <c r="R4" s="99" t="s">
        <v>14</v>
      </c>
      <c r="S4" s="102"/>
      <c r="T4" s="105" t="s">
        <v>6</v>
      </c>
    </row>
    <row r="5" spans="1:20" x14ac:dyDescent="0.2">
      <c r="A5" s="3"/>
      <c r="B5" s="74" t="s">
        <v>15</v>
      </c>
      <c r="C5" s="74" t="s">
        <v>2</v>
      </c>
      <c r="D5" s="74" t="s">
        <v>47</v>
      </c>
      <c r="E5" s="76" t="s">
        <v>3</v>
      </c>
      <c r="F5" s="78" t="s">
        <v>16</v>
      </c>
      <c r="G5" s="78" t="s">
        <v>17</v>
      </c>
      <c r="H5" s="78" t="s">
        <v>18</v>
      </c>
      <c r="I5" s="78" t="s">
        <v>19</v>
      </c>
      <c r="J5" s="78" t="s">
        <v>20</v>
      </c>
      <c r="K5" s="78" t="s">
        <v>21</v>
      </c>
      <c r="L5" s="78" t="s">
        <v>22</v>
      </c>
      <c r="M5" s="78" t="s">
        <v>23</v>
      </c>
      <c r="N5" s="71" t="s">
        <v>24</v>
      </c>
      <c r="O5" s="73"/>
      <c r="P5" s="97"/>
      <c r="Q5" s="98"/>
      <c r="R5" s="100"/>
      <c r="S5" s="103"/>
      <c r="T5" s="106"/>
    </row>
    <row r="6" spans="1:20" ht="129.75" x14ac:dyDescent="0.2">
      <c r="A6" s="4"/>
      <c r="B6" s="75"/>
      <c r="C6" s="75"/>
      <c r="D6" s="75"/>
      <c r="E6" s="77"/>
      <c r="F6" s="79"/>
      <c r="G6" s="79"/>
      <c r="H6" s="79"/>
      <c r="I6" s="79"/>
      <c r="J6" s="79"/>
      <c r="K6" s="79"/>
      <c r="L6" s="79"/>
      <c r="M6" s="79"/>
      <c r="N6" s="24" t="s">
        <v>48</v>
      </c>
      <c r="O6" s="24" t="s">
        <v>51</v>
      </c>
      <c r="P6" s="42" t="s">
        <v>25</v>
      </c>
      <c r="Q6" s="42" t="s">
        <v>26</v>
      </c>
      <c r="R6" s="101"/>
      <c r="S6" s="104"/>
      <c r="T6" s="107"/>
    </row>
    <row r="7" spans="1:20" ht="15" x14ac:dyDescent="0.25">
      <c r="A7" s="5">
        <v>2016</v>
      </c>
      <c r="B7" s="25"/>
      <c r="C7" s="25">
        <v>6</v>
      </c>
      <c r="D7" s="25">
        <v>6</v>
      </c>
      <c r="E7" s="7">
        <f>SUM(C7:D7)</f>
        <v>12</v>
      </c>
      <c r="F7" s="26">
        <v>0.2</v>
      </c>
      <c r="G7" s="26">
        <v>2.33</v>
      </c>
      <c r="H7" s="26">
        <v>0.5</v>
      </c>
      <c r="I7" s="26">
        <v>0</v>
      </c>
      <c r="J7" s="26">
        <v>2.6</v>
      </c>
      <c r="K7" s="26">
        <v>0</v>
      </c>
      <c r="L7" s="26">
        <v>0</v>
      </c>
      <c r="M7" s="26">
        <v>0.37</v>
      </c>
      <c r="N7" s="26">
        <v>0</v>
      </c>
      <c r="O7" s="26">
        <v>0</v>
      </c>
      <c r="P7" s="27">
        <v>3</v>
      </c>
      <c r="Q7" s="27">
        <v>3</v>
      </c>
      <c r="R7" s="28">
        <v>0</v>
      </c>
      <c r="S7" s="28">
        <v>0</v>
      </c>
      <c r="T7" s="6">
        <f>SUM(F7:S7)</f>
        <v>12</v>
      </c>
    </row>
    <row r="8" spans="1:20" ht="15" x14ac:dyDescent="0.25">
      <c r="A8" s="5">
        <v>2017</v>
      </c>
      <c r="B8" s="65" t="s">
        <v>49</v>
      </c>
      <c r="C8" s="66"/>
      <c r="D8" s="67"/>
      <c r="E8" s="7">
        <v>12</v>
      </c>
      <c r="F8" s="29">
        <v>0.2</v>
      </c>
      <c r="G8" s="29">
        <v>2.33</v>
      </c>
      <c r="H8" s="29">
        <v>0.5</v>
      </c>
      <c r="I8" s="29">
        <v>0</v>
      </c>
      <c r="J8" s="29">
        <v>2.6</v>
      </c>
      <c r="K8" s="29">
        <v>0</v>
      </c>
      <c r="L8" s="29">
        <v>0</v>
      </c>
      <c r="M8" s="29">
        <v>0.37</v>
      </c>
      <c r="N8" s="29">
        <v>0</v>
      </c>
      <c r="O8" s="29">
        <v>0</v>
      </c>
      <c r="P8" s="27">
        <v>3</v>
      </c>
      <c r="Q8" s="30">
        <v>3</v>
      </c>
      <c r="R8" s="28">
        <v>0</v>
      </c>
      <c r="S8" s="28">
        <v>0</v>
      </c>
      <c r="T8" s="6">
        <f>SUM(F8:S8)</f>
        <v>12</v>
      </c>
    </row>
    <row r="9" spans="1:20" ht="15" x14ac:dyDescent="0.25">
      <c r="A9" s="5">
        <v>2017</v>
      </c>
      <c r="B9" s="65" t="s">
        <v>50</v>
      </c>
      <c r="C9" s="66"/>
      <c r="D9" s="67"/>
      <c r="E9" s="7"/>
      <c r="F9" s="31"/>
      <c r="G9" s="32"/>
      <c r="H9" s="32"/>
      <c r="I9" s="32"/>
      <c r="J9" s="32"/>
      <c r="K9" s="32"/>
      <c r="L9" s="32"/>
      <c r="M9" s="32"/>
      <c r="N9" s="32"/>
      <c r="O9" s="33"/>
      <c r="P9" s="34"/>
      <c r="Q9" s="30"/>
      <c r="R9" s="28"/>
      <c r="S9" s="28"/>
      <c r="T9" s="6"/>
    </row>
    <row r="10" spans="1:20" ht="15" x14ac:dyDescent="0.25">
      <c r="A10" s="46">
        <v>2018</v>
      </c>
      <c r="B10" s="50" t="s">
        <v>49</v>
      </c>
      <c r="C10" s="50"/>
      <c r="D10" s="50"/>
      <c r="E10" s="7">
        <v>12</v>
      </c>
      <c r="F10" s="29">
        <v>0.2</v>
      </c>
      <c r="G10" s="29">
        <v>2.33</v>
      </c>
      <c r="H10" s="29">
        <v>0.5</v>
      </c>
      <c r="I10" s="29">
        <v>0</v>
      </c>
      <c r="J10" s="29">
        <v>2.6</v>
      </c>
      <c r="K10" s="29">
        <v>0</v>
      </c>
      <c r="L10" s="29">
        <v>0</v>
      </c>
      <c r="M10" s="29">
        <v>0.37</v>
      </c>
      <c r="N10" s="29">
        <v>0</v>
      </c>
      <c r="O10" s="29">
        <v>0</v>
      </c>
      <c r="P10" s="27">
        <v>3</v>
      </c>
      <c r="Q10" s="27">
        <v>3</v>
      </c>
      <c r="R10" s="28">
        <v>0</v>
      </c>
      <c r="S10" s="28">
        <v>0</v>
      </c>
      <c r="T10" s="6">
        <v>12</v>
      </c>
    </row>
    <row r="11" spans="1:20" ht="15" x14ac:dyDescent="0.25">
      <c r="A11" s="46">
        <v>2018</v>
      </c>
      <c r="B11" s="66" t="s">
        <v>50</v>
      </c>
      <c r="C11" s="66"/>
      <c r="D11" s="67"/>
      <c r="E11" s="7">
        <v>12</v>
      </c>
      <c r="F11" s="29">
        <v>0.2</v>
      </c>
      <c r="G11" s="29">
        <v>2.33</v>
      </c>
      <c r="H11" s="29">
        <v>0.5</v>
      </c>
      <c r="I11" s="29">
        <v>0</v>
      </c>
      <c r="J11" s="29">
        <v>2.6</v>
      </c>
      <c r="K11" s="29">
        <v>0</v>
      </c>
      <c r="L11" s="29">
        <v>0</v>
      </c>
      <c r="M11" s="29">
        <v>0.37</v>
      </c>
      <c r="N11" s="29">
        <v>0</v>
      </c>
      <c r="O11" s="29">
        <v>0</v>
      </c>
      <c r="P11" s="27">
        <v>3</v>
      </c>
      <c r="Q11" s="27">
        <v>3</v>
      </c>
      <c r="R11" s="28">
        <v>0</v>
      </c>
      <c r="S11" s="28"/>
      <c r="T11" s="6">
        <f>SUM(F11:S11)</f>
        <v>12</v>
      </c>
    </row>
    <row r="12" spans="1:20" ht="22.5" x14ac:dyDescent="0.2">
      <c r="A12" s="68" t="s">
        <v>27</v>
      </c>
      <c r="B12" s="69"/>
      <c r="C12" s="69"/>
      <c r="D12" s="70"/>
      <c r="E12" s="7">
        <v>1033.2</v>
      </c>
      <c r="F12" s="71" t="s">
        <v>28</v>
      </c>
      <c r="G12" s="72"/>
      <c r="H12" s="72"/>
      <c r="I12" s="72"/>
      <c r="J12" s="72"/>
      <c r="K12" s="72"/>
      <c r="L12" s="72"/>
      <c r="M12" s="72"/>
      <c r="N12" s="72"/>
      <c r="O12" s="73"/>
      <c r="P12" s="80" t="s">
        <v>29</v>
      </c>
      <c r="Q12" s="81"/>
      <c r="R12" s="6" t="s">
        <v>30</v>
      </c>
      <c r="S12" s="6"/>
      <c r="T12" s="6"/>
    </row>
    <row r="13" spans="1:20" x14ac:dyDescent="0.2">
      <c r="A13" s="53" t="s">
        <v>31</v>
      </c>
      <c r="B13" s="54"/>
      <c r="C13" s="54"/>
      <c r="D13" s="54"/>
      <c r="E13" s="55"/>
      <c r="F13" s="8">
        <f>E12*F7</f>
        <v>206.64000000000001</v>
      </c>
      <c r="G13" s="8">
        <f>E12*G7</f>
        <v>2407.3560000000002</v>
      </c>
      <c r="H13" s="8">
        <f>E12*H8</f>
        <v>516.6</v>
      </c>
      <c r="I13" s="8">
        <f>E12*I7</f>
        <v>0</v>
      </c>
      <c r="J13" s="8">
        <f>E12*J7</f>
        <v>2686.32</v>
      </c>
      <c r="K13" s="8">
        <f>SUM(K7*2002.5)</f>
        <v>0</v>
      </c>
      <c r="L13" s="8">
        <f>SUM(L7*2002.5)</f>
        <v>0</v>
      </c>
      <c r="M13" s="8">
        <f>E12*M7</f>
        <v>382.28399999999999</v>
      </c>
      <c r="N13" s="8">
        <f>SUM(E12*N7)</f>
        <v>0</v>
      </c>
      <c r="O13" s="8">
        <f>E12*O7</f>
        <v>0</v>
      </c>
      <c r="P13" s="8">
        <f>E12*P7</f>
        <v>3099.6000000000004</v>
      </c>
      <c r="Q13" s="8">
        <f>E12*Q7</f>
        <v>3099.6000000000004</v>
      </c>
      <c r="R13" s="8">
        <f>E12*R7</f>
        <v>0</v>
      </c>
      <c r="S13" s="8">
        <v>0</v>
      </c>
      <c r="T13" s="8">
        <f>SUM(F13:R13)</f>
        <v>12398.4</v>
      </c>
    </row>
    <row r="14" spans="1:20" x14ac:dyDescent="0.2">
      <c r="A14" s="56" t="s">
        <v>32</v>
      </c>
      <c r="B14" s="56"/>
      <c r="C14" s="56"/>
      <c r="D14" s="56"/>
      <c r="E14" s="57"/>
      <c r="F14" s="58" t="s">
        <v>33</v>
      </c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60"/>
    </row>
    <row r="15" spans="1:20" x14ac:dyDescent="0.2">
      <c r="A15" s="61" t="s">
        <v>34</v>
      </c>
      <c r="B15" s="61"/>
      <c r="C15" s="61"/>
      <c r="D15" s="62"/>
      <c r="E15" s="9">
        <v>132258.76999999996</v>
      </c>
      <c r="F15" s="43"/>
      <c r="G15" s="44"/>
      <c r="H15" s="10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5"/>
    </row>
    <row r="16" spans="1:20" x14ac:dyDescent="0.2">
      <c r="A16" s="35"/>
      <c r="B16" s="63" t="s">
        <v>46</v>
      </c>
      <c r="C16" s="63"/>
      <c r="D16" s="36" t="s">
        <v>32</v>
      </c>
      <c r="E16" s="37" t="s">
        <v>10</v>
      </c>
      <c r="F16" s="43"/>
      <c r="G16" s="44"/>
      <c r="H16" s="10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5"/>
    </row>
    <row r="17" spans="1:20" x14ac:dyDescent="0.2">
      <c r="A17" s="11" t="s">
        <v>35</v>
      </c>
      <c r="B17" s="51">
        <v>12398.4</v>
      </c>
      <c r="C17" s="64"/>
      <c r="D17" s="38">
        <v>9584.9600000000009</v>
      </c>
      <c r="E17" s="39"/>
      <c r="F17" s="12">
        <f>E12*F8</f>
        <v>206.64000000000001</v>
      </c>
      <c r="G17" s="12">
        <v>4136.3600000000006</v>
      </c>
      <c r="H17" s="13">
        <f>E12*H8</f>
        <v>516.6</v>
      </c>
      <c r="I17" s="12">
        <v>0</v>
      </c>
      <c r="J17" s="12">
        <f>E12*J8</f>
        <v>2686.32</v>
      </c>
      <c r="K17" s="12"/>
      <c r="L17" s="12"/>
      <c r="M17" s="12">
        <f>E12*M8</f>
        <v>382.28399999999999</v>
      </c>
      <c r="N17" s="12">
        <v>0</v>
      </c>
      <c r="O17" s="12">
        <v>0</v>
      </c>
      <c r="P17" s="40">
        <v>0</v>
      </c>
      <c r="Q17" s="40">
        <v>0</v>
      </c>
      <c r="R17" s="12">
        <v>0</v>
      </c>
      <c r="S17" s="12">
        <v>0</v>
      </c>
      <c r="T17" s="14">
        <f t="shared" ref="T17:T26" si="0">SUM(F17:S17)</f>
        <v>7928.2040000000015</v>
      </c>
    </row>
    <row r="18" spans="1:20" x14ac:dyDescent="0.2">
      <c r="A18" s="11" t="s">
        <v>36</v>
      </c>
      <c r="B18" s="51">
        <v>12398.4</v>
      </c>
      <c r="C18" s="52"/>
      <c r="D18" s="38">
        <v>10555.33</v>
      </c>
      <c r="E18" s="39"/>
      <c r="F18" s="12">
        <v>206.64000000000001</v>
      </c>
      <c r="G18" s="12">
        <v>4136.3600000000006</v>
      </c>
      <c r="H18" s="13">
        <v>516.6</v>
      </c>
      <c r="I18" s="12">
        <v>0</v>
      </c>
      <c r="J18" s="12">
        <v>2686.32</v>
      </c>
      <c r="K18" s="12"/>
      <c r="L18" s="12"/>
      <c r="M18" s="12">
        <v>382.28399999999999</v>
      </c>
      <c r="N18" s="12">
        <v>0</v>
      </c>
      <c r="O18" s="12">
        <v>0</v>
      </c>
      <c r="P18" s="40">
        <v>0</v>
      </c>
      <c r="Q18" s="40">
        <v>0</v>
      </c>
      <c r="R18" s="12">
        <v>0</v>
      </c>
      <c r="S18" s="12"/>
      <c r="T18" s="14">
        <f t="shared" si="0"/>
        <v>7928.2040000000015</v>
      </c>
    </row>
    <row r="19" spans="1:20" x14ac:dyDescent="0.2">
      <c r="A19" s="11" t="s">
        <v>1</v>
      </c>
      <c r="B19" s="51">
        <v>12398.4</v>
      </c>
      <c r="C19" s="52"/>
      <c r="D19" s="38">
        <f>12779.5+2379.6</f>
        <v>15159.1</v>
      </c>
      <c r="E19" s="39"/>
      <c r="F19" s="12">
        <v>206.64000000000001</v>
      </c>
      <c r="G19" s="12">
        <v>4136.3600000000006</v>
      </c>
      <c r="H19" s="13">
        <v>516.6</v>
      </c>
      <c r="I19" s="12">
        <v>0</v>
      </c>
      <c r="J19" s="12">
        <v>2686.32</v>
      </c>
      <c r="K19" s="12"/>
      <c r="L19" s="12"/>
      <c r="M19" s="12">
        <v>382.28399999999999</v>
      </c>
      <c r="N19" s="12">
        <v>0</v>
      </c>
      <c r="O19" s="12">
        <v>0</v>
      </c>
      <c r="P19" s="40">
        <v>0</v>
      </c>
      <c r="Q19" s="40">
        <v>0</v>
      </c>
      <c r="R19" s="12">
        <v>0</v>
      </c>
      <c r="S19" s="12"/>
      <c r="T19" s="14">
        <f t="shared" si="0"/>
        <v>7928.2040000000015</v>
      </c>
    </row>
    <row r="20" spans="1:20" x14ac:dyDescent="0.2">
      <c r="A20" s="11" t="s">
        <v>37</v>
      </c>
      <c r="B20" s="51">
        <v>12398.4</v>
      </c>
      <c r="C20" s="52"/>
      <c r="D20" s="38">
        <v>12132.72</v>
      </c>
      <c r="E20" s="39"/>
      <c r="F20" s="12">
        <v>206.64000000000001</v>
      </c>
      <c r="G20" s="12">
        <v>4136.3600000000006</v>
      </c>
      <c r="H20" s="13">
        <v>516.6</v>
      </c>
      <c r="I20" s="12">
        <v>0</v>
      </c>
      <c r="J20" s="12">
        <v>2686.32</v>
      </c>
      <c r="K20" s="12"/>
      <c r="L20" s="12"/>
      <c r="M20" s="12">
        <v>382.28399999999999</v>
      </c>
      <c r="N20" s="12">
        <v>0</v>
      </c>
      <c r="O20" s="12">
        <v>0</v>
      </c>
      <c r="P20" s="40">
        <v>0</v>
      </c>
      <c r="Q20" s="40">
        <v>0</v>
      </c>
      <c r="R20" s="12">
        <v>0</v>
      </c>
      <c r="S20" s="12"/>
      <c r="T20" s="14">
        <f t="shared" si="0"/>
        <v>7928.2040000000015</v>
      </c>
    </row>
    <row r="21" spans="1:20" x14ac:dyDescent="0.2">
      <c r="A21" s="11" t="s">
        <v>4</v>
      </c>
      <c r="B21" s="51">
        <v>12398.4</v>
      </c>
      <c r="C21" s="52"/>
      <c r="D21" s="38">
        <v>9521.9500000000007</v>
      </c>
      <c r="E21" s="39"/>
      <c r="F21" s="12">
        <v>206.64000000000001</v>
      </c>
      <c r="G21" s="12">
        <v>4136.3600000000006</v>
      </c>
      <c r="H21" s="13">
        <v>516.6</v>
      </c>
      <c r="I21" s="12">
        <v>0</v>
      </c>
      <c r="J21" s="12">
        <v>2686.32</v>
      </c>
      <c r="K21" s="12"/>
      <c r="L21" s="12"/>
      <c r="M21" s="12">
        <v>382.28399999999999</v>
      </c>
      <c r="N21" s="12">
        <v>0</v>
      </c>
      <c r="O21" s="12">
        <v>1506</v>
      </c>
      <c r="P21" s="40">
        <v>0</v>
      </c>
      <c r="Q21" s="40">
        <v>0</v>
      </c>
      <c r="R21" s="12">
        <v>0</v>
      </c>
      <c r="S21" s="12"/>
      <c r="T21" s="14">
        <f t="shared" si="0"/>
        <v>9434.2040000000015</v>
      </c>
    </row>
    <row r="22" spans="1:20" x14ac:dyDescent="0.2">
      <c r="A22" s="11" t="s">
        <v>5</v>
      </c>
      <c r="B22" s="51">
        <v>12398.4</v>
      </c>
      <c r="C22" s="52"/>
      <c r="D22" s="38">
        <v>19032.800000000003</v>
      </c>
      <c r="E22" s="39"/>
      <c r="F22" s="12">
        <v>206.64000000000001</v>
      </c>
      <c r="G22" s="12">
        <v>4136.3600000000006</v>
      </c>
      <c r="H22" s="13">
        <v>516.6</v>
      </c>
      <c r="I22" s="12">
        <v>0</v>
      </c>
      <c r="J22" s="12">
        <v>2686.32</v>
      </c>
      <c r="K22" s="12"/>
      <c r="L22" s="12"/>
      <c r="M22" s="12">
        <v>382.28399999999999</v>
      </c>
      <c r="N22" s="12">
        <v>0</v>
      </c>
      <c r="O22" s="12">
        <v>1506</v>
      </c>
      <c r="P22" s="40">
        <v>0</v>
      </c>
      <c r="Q22" s="40">
        <v>0</v>
      </c>
      <c r="R22" s="12">
        <v>0</v>
      </c>
      <c r="S22" s="12"/>
      <c r="T22" s="14">
        <f t="shared" si="0"/>
        <v>9434.2040000000015</v>
      </c>
    </row>
    <row r="23" spans="1:20" x14ac:dyDescent="0.2">
      <c r="A23" s="11" t="s">
        <v>7</v>
      </c>
      <c r="B23" s="51">
        <v>12398.4</v>
      </c>
      <c r="C23" s="52"/>
      <c r="D23" s="38">
        <v>9112.91</v>
      </c>
      <c r="E23" s="39"/>
      <c r="F23" s="12">
        <v>206.64000000000001</v>
      </c>
      <c r="G23" s="12">
        <v>4136.3600000000006</v>
      </c>
      <c r="H23" s="13">
        <v>516.6</v>
      </c>
      <c r="I23" s="12">
        <v>0</v>
      </c>
      <c r="J23" s="12">
        <v>2686.32</v>
      </c>
      <c r="K23" s="12"/>
      <c r="L23" s="12"/>
      <c r="M23" s="12">
        <v>382.28399999999999</v>
      </c>
      <c r="N23" s="12">
        <v>0</v>
      </c>
      <c r="O23" s="12">
        <v>0</v>
      </c>
      <c r="P23" s="40">
        <v>0</v>
      </c>
      <c r="Q23" s="40">
        <v>0</v>
      </c>
      <c r="R23" s="12">
        <v>0</v>
      </c>
      <c r="S23" s="12"/>
      <c r="T23" s="14">
        <f t="shared" si="0"/>
        <v>7928.2040000000015</v>
      </c>
    </row>
    <row r="24" spans="1:20" x14ac:dyDescent="0.2">
      <c r="A24" s="11" t="s">
        <v>8</v>
      </c>
      <c r="B24" s="51">
        <v>12398.4</v>
      </c>
      <c r="C24" s="52"/>
      <c r="D24" s="38">
        <v>12182.33</v>
      </c>
      <c r="E24" s="39"/>
      <c r="F24" s="12">
        <v>206.64000000000001</v>
      </c>
      <c r="G24" s="12">
        <v>4136.3600000000006</v>
      </c>
      <c r="H24" s="13">
        <v>516.6</v>
      </c>
      <c r="I24" s="12">
        <v>0</v>
      </c>
      <c r="J24" s="12">
        <v>2686.32</v>
      </c>
      <c r="K24" s="12"/>
      <c r="L24" s="12"/>
      <c r="M24" s="12">
        <v>382.28399999999999</v>
      </c>
      <c r="N24" s="12">
        <v>0</v>
      </c>
      <c r="O24" s="12">
        <v>0</v>
      </c>
      <c r="P24" s="40">
        <v>0</v>
      </c>
      <c r="Q24" s="40">
        <v>0</v>
      </c>
      <c r="R24" s="12">
        <v>0</v>
      </c>
      <c r="S24" s="12"/>
      <c r="T24" s="14">
        <f t="shared" si="0"/>
        <v>7928.2040000000015</v>
      </c>
    </row>
    <row r="25" spans="1:20" x14ac:dyDescent="0.2">
      <c r="A25" s="11" t="s">
        <v>38</v>
      </c>
      <c r="B25" s="51">
        <v>12398.4</v>
      </c>
      <c r="C25" s="52"/>
      <c r="D25" s="38">
        <v>9814.1500000000015</v>
      </c>
      <c r="E25" s="39"/>
      <c r="F25" s="12">
        <v>206.64000000000001</v>
      </c>
      <c r="G25" s="12">
        <v>4136.3600000000006</v>
      </c>
      <c r="H25" s="13">
        <v>516.6</v>
      </c>
      <c r="I25" s="12">
        <v>0</v>
      </c>
      <c r="J25" s="12">
        <v>2686.32</v>
      </c>
      <c r="K25" s="12"/>
      <c r="L25" s="12"/>
      <c r="M25" s="12">
        <v>382.28399999999999</v>
      </c>
      <c r="N25" s="12">
        <v>0</v>
      </c>
      <c r="O25" s="12">
        <v>69.14</v>
      </c>
      <c r="P25" s="40">
        <v>0</v>
      </c>
      <c r="Q25" s="40">
        <v>0</v>
      </c>
      <c r="R25" s="12">
        <v>0</v>
      </c>
      <c r="S25" s="12"/>
      <c r="T25" s="14">
        <f t="shared" si="0"/>
        <v>7997.3440000000019</v>
      </c>
    </row>
    <row r="26" spans="1:20" x14ac:dyDescent="0.2">
      <c r="A26" s="11" t="s">
        <v>39</v>
      </c>
      <c r="B26" s="51">
        <v>12399.6</v>
      </c>
      <c r="C26" s="52"/>
      <c r="D26" s="38">
        <v>9824.41</v>
      </c>
      <c r="E26" s="39"/>
      <c r="F26" s="12">
        <v>206.64000000000001</v>
      </c>
      <c r="G26" s="12">
        <v>4136.3600000000006</v>
      </c>
      <c r="H26" s="13">
        <v>516.6</v>
      </c>
      <c r="I26" s="12">
        <v>0</v>
      </c>
      <c r="J26" s="12">
        <v>2686.32</v>
      </c>
      <c r="K26" s="12"/>
      <c r="L26" s="12"/>
      <c r="M26" s="12">
        <v>382.28399999999999</v>
      </c>
      <c r="N26" s="12">
        <v>0</v>
      </c>
      <c r="O26" s="12">
        <v>0</v>
      </c>
      <c r="P26" s="40">
        <v>0</v>
      </c>
      <c r="Q26" s="40">
        <v>1274</v>
      </c>
      <c r="R26" s="12">
        <v>0</v>
      </c>
      <c r="S26" s="12"/>
      <c r="T26" s="14">
        <f t="shared" si="0"/>
        <v>9202.2040000000015</v>
      </c>
    </row>
    <row r="27" spans="1:20" x14ac:dyDescent="0.2">
      <c r="A27" s="11" t="s">
        <v>40</v>
      </c>
      <c r="B27" s="51"/>
      <c r="C27" s="52"/>
      <c r="D27" s="38"/>
      <c r="E27" s="39"/>
      <c r="F27" s="12"/>
      <c r="G27" s="12"/>
      <c r="H27" s="13"/>
      <c r="I27" s="12"/>
      <c r="J27" s="12"/>
      <c r="K27" s="12"/>
      <c r="L27" s="12"/>
      <c r="M27" s="12"/>
      <c r="N27" s="12"/>
      <c r="O27" s="12"/>
      <c r="P27" s="40"/>
      <c r="Q27" s="40"/>
      <c r="R27" s="12"/>
      <c r="S27" s="12"/>
      <c r="T27" s="14"/>
    </row>
    <row r="28" spans="1:20" x14ac:dyDescent="0.2">
      <c r="A28" s="11" t="s">
        <v>41</v>
      </c>
      <c r="B28" s="51"/>
      <c r="C28" s="52"/>
      <c r="D28" s="38"/>
      <c r="E28" s="39"/>
      <c r="F28" s="12"/>
      <c r="G28" s="12"/>
      <c r="H28" s="13"/>
      <c r="I28" s="12"/>
      <c r="J28" s="12"/>
      <c r="K28" s="12"/>
      <c r="L28" s="12"/>
      <c r="M28" s="12"/>
      <c r="N28" s="12"/>
      <c r="O28" s="12"/>
      <c r="P28" s="40"/>
      <c r="Q28" s="40"/>
      <c r="R28" s="12"/>
      <c r="S28" s="12"/>
      <c r="T28" s="14"/>
    </row>
    <row r="29" spans="1:20" ht="24" x14ac:dyDescent="0.2">
      <c r="A29" s="15" t="s">
        <v>42</v>
      </c>
      <c r="B29" s="51">
        <v>0</v>
      </c>
      <c r="C29" s="52"/>
      <c r="D29" s="38">
        <f>900+900+900</f>
        <v>2700</v>
      </c>
      <c r="E29" s="19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40"/>
      <c r="Q29" s="40"/>
      <c r="R29" s="12"/>
      <c r="S29" s="12"/>
      <c r="T29" s="14"/>
    </row>
    <row r="30" spans="1:20" x14ac:dyDescent="0.2">
      <c r="A30" s="16" t="s">
        <v>3</v>
      </c>
      <c r="B30" s="47">
        <f>SUM(B17:B29)</f>
        <v>123985.19999999998</v>
      </c>
      <c r="C30" s="48"/>
      <c r="D30" s="23">
        <f>SUM(D17:D29)</f>
        <v>119620.66</v>
      </c>
      <c r="E30" s="17"/>
      <c r="F30" s="17">
        <f>SUM(F17:F29)</f>
        <v>2066.4000000000005</v>
      </c>
      <c r="G30" s="17">
        <f>SUM(G17:G29)</f>
        <v>41363.600000000006</v>
      </c>
      <c r="H30" s="17">
        <f>SUM(H17:H29)</f>
        <v>5166.0000000000009</v>
      </c>
      <c r="I30" s="17">
        <f>SUM(I17:I29)</f>
        <v>0</v>
      </c>
      <c r="J30" s="17">
        <f>SUM(J17:J29)</f>
        <v>26863.200000000001</v>
      </c>
      <c r="K30" s="17"/>
      <c r="L30" s="17"/>
      <c r="M30" s="17">
        <f t="shared" ref="M30:R30" si="1">SUM(M17:M29)</f>
        <v>3822.8400000000006</v>
      </c>
      <c r="N30" s="17">
        <f t="shared" si="1"/>
        <v>0</v>
      </c>
      <c r="O30" s="17">
        <f t="shared" si="1"/>
        <v>3081.14</v>
      </c>
      <c r="P30" s="23">
        <f t="shared" si="1"/>
        <v>0</v>
      </c>
      <c r="Q30" s="23">
        <f t="shared" si="1"/>
        <v>1274</v>
      </c>
      <c r="R30" s="17">
        <f t="shared" si="1"/>
        <v>0</v>
      </c>
      <c r="S30" s="17"/>
      <c r="T30" s="18">
        <f>SUM(T17:T29)</f>
        <v>83637.179999999993</v>
      </c>
    </row>
    <row r="31" spans="1:20" x14ac:dyDescent="0.2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 t="s">
        <v>43</v>
      </c>
      <c r="R31" s="49">
        <f>E15+D30-T30</f>
        <v>168242.24999999997</v>
      </c>
      <c r="S31" s="49"/>
      <c r="T31" s="49"/>
    </row>
    <row r="32" spans="1:20" x14ac:dyDescent="0.2">
      <c r="B32" t="s">
        <v>4</v>
      </c>
      <c r="C32">
        <v>1506</v>
      </c>
      <c r="D32" t="s">
        <v>44</v>
      </c>
    </row>
    <row r="33" spans="2:4" x14ac:dyDescent="0.2">
      <c r="B33" t="s">
        <v>5</v>
      </c>
      <c r="C33">
        <v>1506</v>
      </c>
      <c r="D33" t="s">
        <v>44</v>
      </c>
    </row>
    <row r="34" spans="2:4" x14ac:dyDescent="0.2">
      <c r="B34" t="s">
        <v>9</v>
      </c>
      <c r="C34">
        <v>69.14</v>
      </c>
      <c r="D34" t="s">
        <v>45</v>
      </c>
    </row>
  </sheetData>
  <mergeCells count="50">
    <mergeCell ref="A1:T1"/>
    <mergeCell ref="A2:T2"/>
    <mergeCell ref="A3:E3"/>
    <mergeCell ref="F3:R3"/>
    <mergeCell ref="B4:E4"/>
    <mergeCell ref="F4:O4"/>
    <mergeCell ref="P4:Q5"/>
    <mergeCell ref="R4:R6"/>
    <mergeCell ref="S4:S6"/>
    <mergeCell ref="T4:T6"/>
    <mergeCell ref="P12:Q12"/>
    <mergeCell ref="H5:H6"/>
    <mergeCell ref="I5:I6"/>
    <mergeCell ref="J5:J6"/>
    <mergeCell ref="K5:K6"/>
    <mergeCell ref="L5:L6"/>
    <mergeCell ref="M5:M6"/>
    <mergeCell ref="N5:O5"/>
    <mergeCell ref="B8:D8"/>
    <mergeCell ref="B9:D9"/>
    <mergeCell ref="A12:D12"/>
    <mergeCell ref="F12:O12"/>
    <mergeCell ref="B5:B6"/>
    <mergeCell ref="C5:C6"/>
    <mergeCell ref="D5:D6"/>
    <mergeCell ref="E5:E6"/>
    <mergeCell ref="F5:F6"/>
    <mergeCell ref="G5:G6"/>
    <mergeCell ref="B11:D11"/>
    <mergeCell ref="A14:E14"/>
    <mergeCell ref="F14:T14"/>
    <mergeCell ref="A15:D15"/>
    <mergeCell ref="B16:C16"/>
    <mergeCell ref="B17:C17"/>
    <mergeCell ref="B30:C30"/>
    <mergeCell ref="R31:T31"/>
    <mergeCell ref="B10:D10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A13:E13"/>
  </mergeCells>
  <pageMargins left="0.22916666666666666" right="0.13541666666666666" top="0.14583333333333334" bottom="0.125" header="0.3" footer="0.3"/>
  <pageSetup paperSize="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den</cp:lastModifiedBy>
  <cp:lastPrinted>2018-12-04T04:47:32Z</cp:lastPrinted>
  <dcterms:created xsi:type="dcterms:W3CDTF">2007-02-04T12:22:59Z</dcterms:created>
  <dcterms:modified xsi:type="dcterms:W3CDTF">2018-12-05T13:09:03Z</dcterms:modified>
</cp:coreProperties>
</file>