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Октябрь 2018\"/>
    </mc:Choice>
  </mc:AlternateContent>
  <bookViews>
    <workbookView xWindow="120" yWindow="360" windowWidth="9720" windowHeight="7080"/>
  </bookViews>
  <sheets>
    <sheet name="2018" sheetId="9" r:id="rId1"/>
  </sheets>
  <definedNames>
    <definedName name="_xlnm.Print_Area" localSheetId="0">'2018'!$B$32:$G$34</definedName>
  </definedNames>
  <calcPr calcId="162913" refMode="R1C1"/>
</workbook>
</file>

<file path=xl/calcChain.xml><?xml version="1.0" encoding="utf-8"?>
<calcChain xmlns="http://schemas.openxmlformats.org/spreadsheetml/2006/main">
  <c r="T26" i="9" l="1"/>
  <c r="R30" i="9"/>
  <c r="Q30" i="9"/>
  <c r="P30" i="9"/>
  <c r="N30" i="9"/>
  <c r="O30" i="9"/>
  <c r="J30" i="9"/>
  <c r="H30" i="9"/>
  <c r="I30" i="9"/>
  <c r="G30" i="9"/>
  <c r="B30" i="9"/>
  <c r="T11" i="9" l="1"/>
  <c r="T25" i="9" l="1"/>
  <c r="D29" i="9"/>
  <c r="D30" i="9" s="1"/>
  <c r="T24" i="9" l="1"/>
  <c r="T23" i="9" l="1"/>
  <c r="T22" i="9" l="1"/>
  <c r="T21" i="9" l="1"/>
  <c r="T20" i="9" l="1"/>
  <c r="T19" i="9" l="1"/>
  <c r="T18" i="9" l="1"/>
  <c r="O13" i="9"/>
  <c r="O49" i="9" l="1"/>
  <c r="Q48" i="9"/>
  <c r="Q47" i="9"/>
  <c r="Q46" i="9"/>
  <c r="Q45" i="9"/>
  <c r="Q44" i="9"/>
  <c r="Q43" i="9"/>
  <c r="Q42" i="9"/>
  <c r="M17" i="9"/>
  <c r="M30" i="9" s="1"/>
  <c r="F17" i="9"/>
  <c r="F30" i="9" s="1"/>
  <c r="R13" i="9"/>
  <c r="Q13" i="9"/>
  <c r="P13" i="9"/>
  <c r="N13" i="9"/>
  <c r="M13" i="9"/>
  <c r="L13" i="9"/>
  <c r="K13" i="9"/>
  <c r="J13" i="9"/>
  <c r="I13" i="9"/>
  <c r="H13" i="9"/>
  <c r="G13" i="9"/>
  <c r="F13" i="9"/>
  <c r="T9" i="9"/>
  <c r="T8" i="9"/>
  <c r="T7" i="9"/>
  <c r="E7" i="9"/>
  <c r="T13" i="9" l="1"/>
  <c r="T17" i="9"/>
  <c r="T30" i="9" s="1"/>
  <c r="Q49" i="9"/>
  <c r="R31" i="9" l="1"/>
</calcChain>
</file>

<file path=xl/comments1.xml><?xml version="1.0" encoding="utf-8"?>
<comments xmlns="http://schemas.openxmlformats.org/spreadsheetml/2006/main">
  <authors>
    <author>User</author>
  </authors>
  <commentList>
    <comment ref="O2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876,34--тех.обслуживание ОДГО</t>
        </r>
      </text>
    </comment>
  </commentList>
</comments>
</file>

<file path=xl/sharedStrings.xml><?xml version="1.0" encoding="utf-8"?>
<sst xmlns="http://schemas.openxmlformats.org/spreadsheetml/2006/main" count="81" uniqueCount="72">
  <si>
    <t>Содержание</t>
  </si>
  <si>
    <t>ремонт</t>
  </si>
  <si>
    <t>Итого</t>
  </si>
  <si>
    <t>итого</t>
  </si>
  <si>
    <t>Наименование работ</t>
  </si>
  <si>
    <t>ИТОГО</t>
  </si>
  <si>
    <t>март</t>
  </si>
  <si>
    <t>май</t>
  </si>
  <si>
    <t>июнь</t>
  </si>
  <si>
    <t>июль</t>
  </si>
  <si>
    <t>август</t>
  </si>
  <si>
    <t>сентябрь</t>
  </si>
  <si>
    <t>ИТОГО: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</si>
  <si>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</si>
  <si>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</si>
  <si>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</si>
  <si>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</si>
  <si>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</si>
  <si>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</si>
  <si>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</si>
  <si>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</si>
  <si>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</si>
  <si>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</si>
  <si>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</si>
  <si>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</si>
  <si>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</si>
  <si>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</si>
  <si>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</si>
  <si>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</si>
  <si>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</si>
  <si>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</si>
  <si>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</si>
  <si>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</si>
  <si>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</si>
  <si>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</si>
  <si>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</si>
  <si>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</si>
  <si>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</si>
  <si>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</si>
  <si>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</si>
  <si>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</si>
  <si>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</si>
  <si>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</si>
  <si>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</si>
  <si>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росте-леком</t>
  </si>
  <si>
    <t>Прочие работы по содержанию общедомового имущества</t>
  </si>
  <si>
    <t>Дата выполнения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</si>
  <si>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</si>
  <si>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</si>
  <si>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</si>
  <si>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</si>
  <si>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</si>
  <si>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</si>
  <si>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</si>
  <si>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</si>
  <si>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</si>
  <si>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</si>
  <si>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</si>
  <si>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</si>
  <si>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</si>
  <si>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</si>
  <si>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тех.обслуживание ОДГО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</si>
  <si>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</si>
  <si>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</si>
  <si>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</si>
  <si>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</si>
  <si>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</si>
  <si>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декаб.</t>
  </si>
  <si>
    <t>по мере необходи-мости</t>
  </si>
  <si>
    <t xml:space="preserve">  </t>
  </si>
  <si>
    <t>услуги сторонних организаций, разовые работы</t>
  </si>
  <si>
    <t>Информация о доходах и расходах по дому __Мельничная 6/1__на 2018год.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</si>
</sst>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&quot;р.&quot;_-;\-* #,##0&quot;р.&quot;_-;_-* &quot;-&quot;&quot;р.&quot;_-;_-@_-"/>
    <numFmt numFmtId="165" formatCode="#,##0.00_р_."/>
    <numFmt numFmtId="171" formatCode="#,##0&quot;р.&quot;"/>
    <numFmt numFmtId="172" formatCode="_-* #,##0.00&quot;р.&quot;_-;\-* #,##0.00&quot;р.&quot;_-;_-* &quot;-&quot;&quot;р.&quot;_-;_-@_-"/>
  </numFmts>
  <fonts count="17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8"/>
      <color rgb="FFFF0000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5" xfId="0" applyBorder="1"/>
    <xf numFmtId="0" fontId="0" fillId="0" borderId="5" xfId="0" applyBorder="1" applyAlignment="1"/>
    <xf numFmtId="0" fontId="0" fillId="7" borderId="5" xfId="0" applyFill="1" applyBorder="1"/>
    <xf numFmtId="0" fontId="1" fillId="8" borderId="9" xfId="0" applyFont="1" applyFill="1" applyBorder="1" applyAlignment="1"/>
    <xf numFmtId="0" fontId="1" fillId="8" borderId="9" xfId="0" applyFont="1" applyFill="1" applyBorder="1" applyAlignment="1">
      <alignment wrapText="1"/>
    </xf>
    <xf numFmtId="2" fontId="7" fillId="8" borderId="9" xfId="0" applyNumberFormat="1" applyFont="1" applyFill="1" applyBorder="1" applyAlignment="1"/>
    <xf numFmtId="2" fontId="7" fillId="0" borderId="4" xfId="0" applyNumberFormat="1" applyFont="1" applyBorder="1" applyAlignment="1">
      <alignment horizontal="center" vertical="top" wrapText="1"/>
    </xf>
    <xf numFmtId="4" fontId="5" fillId="8" borderId="5" xfId="0" applyNumberFormat="1" applyFont="1" applyFill="1" applyBorder="1" applyAlignment="1">
      <alignment horizontal="center"/>
    </xf>
    <xf numFmtId="2" fontId="3" fillId="9" borderId="4" xfId="0" applyNumberFormat="1" applyFont="1" applyFill="1" applyBorder="1" applyAlignment="1">
      <alignment horizontal="center" vertical="top" wrapText="1"/>
    </xf>
    <xf numFmtId="4" fontId="3" fillId="8" borderId="5" xfId="0" applyNumberFormat="1" applyFont="1" applyFill="1" applyBorder="1"/>
    <xf numFmtId="2" fontId="3" fillId="10" borderId="11" xfId="0" applyNumberFormat="1" applyFont="1" applyFill="1" applyBorder="1" applyAlignment="1">
      <alignment horizontal="center" vertical="top" wrapText="1"/>
    </xf>
    <xf numFmtId="17" fontId="5" fillId="2" borderId="5" xfId="0" applyNumberFormat="1" applyFont="1" applyFill="1" applyBorder="1" applyAlignment="1">
      <alignment horizontal="left"/>
    </xf>
    <xf numFmtId="165" fontId="3" fillId="10" borderId="5" xfId="0" applyNumberFormat="1" applyFont="1" applyFill="1" applyBorder="1"/>
    <xf numFmtId="165" fontId="3" fillId="10" borderId="4" xfId="0" applyNumberFormat="1" applyFont="1" applyFill="1" applyBorder="1"/>
    <xf numFmtId="4" fontId="3" fillId="10" borderId="5" xfId="0" applyNumberFormat="1" applyFont="1" applyFill="1" applyBorder="1"/>
    <xf numFmtId="17" fontId="5" fillId="5" borderId="5" xfId="0" applyNumberFormat="1" applyFont="1" applyFill="1" applyBorder="1" applyAlignment="1">
      <alignment horizontal="left" wrapText="1"/>
    </xf>
    <xf numFmtId="0" fontId="5" fillId="4" borderId="5" xfId="0" applyFont="1" applyFill="1" applyBorder="1"/>
    <xf numFmtId="165" fontId="3" fillId="4" borderId="5" xfId="0" applyNumberFormat="1" applyFont="1" applyFill="1" applyBorder="1"/>
    <xf numFmtId="4" fontId="7" fillId="4" borderId="5" xfId="0" applyNumberFormat="1" applyFont="1" applyFill="1" applyBorder="1"/>
    <xf numFmtId="0" fontId="0" fillId="8" borderId="5" xfId="0" applyFill="1" applyBorder="1"/>
    <xf numFmtId="0" fontId="0" fillId="8" borderId="2" xfId="0" applyFill="1" applyBorder="1"/>
    <xf numFmtId="0" fontId="0" fillId="0" borderId="2" xfId="0" applyBorder="1"/>
    <xf numFmtId="165" fontId="3" fillId="3" borderId="5" xfId="0" applyNumberFormat="1" applyFont="1" applyFill="1" applyBorder="1"/>
    <xf numFmtId="0" fontId="5" fillId="0" borderId="0" xfId="0" applyFont="1" applyFill="1" applyBorder="1"/>
    <xf numFmtId="165" fontId="3" fillId="0" borderId="0" xfId="0" applyNumberFormat="1" applyFont="1" applyFill="1" applyBorder="1"/>
    <xf numFmtId="4" fontId="7" fillId="0" borderId="0" xfId="0" applyNumberFormat="1" applyFont="1" applyFill="1" applyBorder="1"/>
    <xf numFmtId="165" fontId="8" fillId="0" borderId="0" xfId="0" applyNumberFormat="1" applyFont="1" applyFill="1" applyBorder="1"/>
    <xf numFmtId="165" fontId="9" fillId="4" borderId="5" xfId="0" applyNumberFormat="1" applyFont="1" applyFill="1" applyBorder="1"/>
    <xf numFmtId="2" fontId="3" fillId="0" borderId="4" xfId="0" applyNumberFormat="1" applyFont="1" applyBorder="1" applyAlignment="1">
      <alignment vertical="top" textRotation="90" wrapText="1"/>
    </xf>
    <xf numFmtId="0" fontId="13" fillId="8" borderId="5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top"/>
    </xf>
    <xf numFmtId="2" fontId="3" fillId="8" borderId="4" xfId="0" applyNumberFormat="1" applyFont="1" applyFill="1" applyBorder="1" applyAlignment="1">
      <alignment horizontal="right" vertical="top" wrapText="1"/>
    </xf>
    <xf numFmtId="2" fontId="7" fillId="8" borderId="5" xfId="0" applyNumberFormat="1" applyFont="1" applyFill="1" applyBorder="1" applyAlignment="1">
      <alignment vertical="top" wrapText="1"/>
    </xf>
    <xf numFmtId="2" fontId="7" fillId="8" borderId="4" xfId="0" applyNumberFormat="1" applyFont="1" applyFill="1" applyBorder="1" applyAlignment="1">
      <alignment horizontal="center" vertical="top" wrapText="1"/>
    </xf>
    <xf numFmtId="0" fontId="1" fillId="8" borderId="5" xfId="0" applyFont="1" applyFill="1" applyBorder="1" applyAlignment="1">
      <alignment horizontal="center" wrapText="1"/>
    </xf>
    <xf numFmtId="0" fontId="3" fillId="11" borderId="6" xfId="0" applyFont="1" applyFill="1" applyBorder="1" applyAlignment="1">
      <alignment horizontal="center" wrapText="1"/>
    </xf>
    <xf numFmtId="4" fontId="3" fillId="3" borderId="5" xfId="0" applyNumberFormat="1" applyFont="1" applyFill="1" applyBorder="1"/>
    <xf numFmtId="165" fontId="9" fillId="11" borderId="5" xfId="0" applyNumberFormat="1" applyFont="1" applyFill="1" applyBorder="1"/>
    <xf numFmtId="165" fontId="3" fillId="3" borderId="5" xfId="0" applyNumberFormat="1" applyFont="1" applyFill="1" applyBorder="1" applyAlignment="1"/>
    <xf numFmtId="165" fontId="9" fillId="9" borderId="5" xfId="0" applyNumberFormat="1" applyFont="1" applyFill="1" applyBorder="1"/>
    <xf numFmtId="164" fontId="3" fillId="0" borderId="0" xfId="0" applyNumberFormat="1" applyFont="1" applyFill="1" applyBorder="1"/>
    <xf numFmtId="171" fontId="3" fillId="0" borderId="0" xfId="0" applyNumberFormat="1" applyFont="1" applyFill="1" applyBorder="1"/>
    <xf numFmtId="164" fontId="0" fillId="0" borderId="0" xfId="0" applyNumberFormat="1"/>
    <xf numFmtId="0" fontId="0" fillId="0" borderId="2" xfId="0" applyBorder="1" applyAlignment="1"/>
    <xf numFmtId="0" fontId="0" fillId="0" borderId="7" xfId="0" applyBorder="1" applyAlignment="1"/>
    <xf numFmtId="0" fontId="0" fillId="0" borderId="6" xfId="0" applyBorder="1" applyAlignment="1"/>
    <xf numFmtId="164" fontId="9" fillId="0" borderId="0" xfId="0" applyNumberFormat="1" applyFont="1" applyFill="1" applyBorder="1"/>
    <xf numFmtId="0" fontId="4" fillId="0" borderId="0" xfId="0" applyFont="1"/>
    <xf numFmtId="165" fontId="14" fillId="0" borderId="0" xfId="0" applyNumberFormat="1" applyFont="1" applyFill="1" applyBorder="1"/>
    <xf numFmtId="0" fontId="0" fillId="0" borderId="6" xfId="0" applyBorder="1" applyAlignment="1">
      <alignment horizontal="center"/>
    </xf>
    <xf numFmtId="2" fontId="3" fillId="0" borderId="1" xfId="0" applyNumberFormat="1" applyFont="1" applyBorder="1" applyAlignment="1">
      <alignment horizontal="left" vertical="top" textRotation="90" wrapText="1"/>
    </xf>
    <xf numFmtId="2" fontId="1" fillId="10" borderId="2" xfId="0" applyNumberFormat="1" applyFont="1" applyFill="1" applyBorder="1" applyAlignment="1">
      <alignment horizontal="center" vertical="top" wrapText="1"/>
    </xf>
    <xf numFmtId="2" fontId="3" fillId="10" borderId="7" xfId="0" applyNumberFormat="1" applyFont="1" applyFill="1" applyBorder="1" applyAlignment="1">
      <alignment horizontal="center" vertical="top" wrapText="1"/>
    </xf>
    <xf numFmtId="2" fontId="3" fillId="10" borderId="6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7" borderId="6" xfId="0" applyFill="1" applyBorder="1" applyAlignment="1">
      <alignment horizontal="center"/>
    </xf>
    <xf numFmtId="0" fontId="13" fillId="8" borderId="2" xfId="0" applyNumberFormat="1" applyFont="1" applyFill="1" applyBorder="1" applyAlignment="1">
      <alignment wrapText="1"/>
    </xf>
    <xf numFmtId="2" fontId="7" fillId="8" borderId="2" xfId="0" applyNumberFormat="1" applyFont="1" applyFill="1" applyBorder="1" applyAlignment="1">
      <alignment vertical="top" wrapText="1"/>
    </xf>
    <xf numFmtId="2" fontId="7" fillId="8" borderId="6" xfId="0" applyNumberFormat="1" applyFont="1" applyFill="1" applyBorder="1" applyAlignment="1">
      <alignment vertical="top" wrapText="1"/>
    </xf>
    <xf numFmtId="2" fontId="3" fillId="8" borderId="5" xfId="0" applyNumberFormat="1" applyFont="1" applyFill="1" applyBorder="1" applyAlignment="1">
      <alignment horizontal="right" vertical="top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left" wrapText="1"/>
    </xf>
    <xf numFmtId="2" fontId="7" fillId="0" borderId="10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7" fillId="0" borderId="4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left" vertical="top" textRotation="90" wrapText="1"/>
    </xf>
    <xf numFmtId="2" fontId="3" fillId="0" borderId="4" xfId="0" applyNumberFormat="1" applyFont="1" applyBorder="1" applyAlignment="1">
      <alignment horizontal="left" vertical="top" textRotation="90" wrapText="1"/>
    </xf>
    <xf numFmtId="2" fontId="5" fillId="0" borderId="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wrapText="1"/>
    </xf>
    <xf numFmtId="0" fontId="1" fillId="9" borderId="7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2" fontId="1" fillId="10" borderId="2" xfId="0" applyNumberFormat="1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5" fontId="8" fillId="0" borderId="1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7" borderId="2" xfId="0" applyFill="1" applyBorder="1" applyAlignment="1">
      <alignment horizontal="left" wrapText="1"/>
    </xf>
    <xf numFmtId="0" fontId="0" fillId="7" borderId="7" xfId="0" applyFill="1" applyBorder="1" applyAlignment="1">
      <alignment horizontal="left" wrapText="1"/>
    </xf>
    <xf numFmtId="0" fontId="0" fillId="7" borderId="6" xfId="0" applyFill="1" applyBorder="1" applyAlignment="1">
      <alignment horizontal="left" wrapText="1"/>
    </xf>
    <xf numFmtId="0" fontId="0" fillId="7" borderId="2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textRotation="90" wrapText="1"/>
    </xf>
    <xf numFmtId="2" fontId="3" fillId="0" borderId="3" xfId="0" applyNumberFormat="1" applyFont="1" applyBorder="1" applyAlignment="1">
      <alignment horizontal="center" textRotation="90" wrapText="1"/>
    </xf>
    <xf numFmtId="2" fontId="3" fillId="0" borderId="4" xfId="0" applyNumberFormat="1" applyFont="1" applyBorder="1" applyAlignment="1">
      <alignment horizontal="center" textRotation="90" wrapText="1"/>
    </xf>
    <xf numFmtId="2" fontId="5" fillId="0" borderId="2" xfId="0" applyNumberFormat="1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 vertical="top"/>
    </xf>
    <xf numFmtId="2" fontId="5" fillId="0" borderId="6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5" fontId="3" fillId="7" borderId="2" xfId="0" applyNumberFormat="1" applyFont="1" applyFill="1" applyBorder="1" applyAlignment="1">
      <alignment horizontal="center"/>
    </xf>
    <xf numFmtId="165" fontId="3" fillId="7" borderId="6" xfId="0" applyNumberFormat="1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2" fontId="1" fillId="10" borderId="7" xfId="0" applyNumberFormat="1" applyFont="1" applyFill="1" applyBorder="1" applyAlignment="1">
      <alignment horizontal="center" vertical="top" wrapText="1"/>
    </xf>
    <xf numFmtId="2" fontId="1" fillId="10" borderId="6" xfId="0" applyNumberFormat="1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wrapText="1"/>
    </xf>
    <xf numFmtId="0" fontId="0" fillId="7" borderId="6" xfId="0" applyFill="1" applyBorder="1"/>
    <xf numFmtId="165" fontId="3" fillId="4" borderId="2" xfId="0" applyNumberFormat="1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3" fillId="8" borderId="7" xfId="0" applyFont="1" applyFill="1" applyBorder="1" applyAlignment="1">
      <alignment horizontal="center" wrapText="1"/>
    </xf>
    <xf numFmtId="0" fontId="3" fillId="8" borderId="6" xfId="0" applyFont="1" applyFill="1" applyBorder="1" applyAlignment="1">
      <alignment horizontal="center" wrapText="1"/>
    </xf>
    <xf numFmtId="172" fontId="3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W49"/>
  <sheetViews>
    <sheetView tabSelected="1" topLeftCell="A7" zoomScaleNormal="100" workbookViewId="0">
      <selection activeCell="N36" sqref="N36"/>
    </sheetView>
  </sheetViews>
  <sheetFormatPr defaultRowHeight="12.75" x14ac:dyDescent="0.2"/>
  <cols>
    <col min="1" max="1" width="7" customWidth="1"/>
    <col min="2" max="2" width="6.85546875" customWidth="1"/>
    <col min="3" max="3" width="5.85546875" customWidth="1"/>
    <col min="5" max="5" width="8.85546875" customWidth="1"/>
    <col min="7" max="7" width="9.5703125" customWidth="1"/>
    <col min="10" max="10" width="9.140625" customWidth="1"/>
    <col min="11" max="12" width="9.140625" hidden="1" customWidth="1"/>
    <col min="17" max="17" width="9.7109375" bestFit="1" customWidth="1"/>
    <col min="18" max="18" width="8.28515625" customWidth="1"/>
    <col min="19" max="19" width="9.140625" hidden="1" customWidth="1"/>
  </cols>
  <sheetData>
    <row r="1" spans="1:20" ht="15.75" x14ac:dyDescent="0.25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x14ac:dyDescent="0.2">
      <c r="A3" s="66"/>
      <c r="B3" s="125"/>
      <c r="C3" s="125"/>
      <c r="D3" s="125"/>
      <c r="E3" s="126"/>
      <c r="F3" s="120" t="s">
        <v>14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  <c r="S3" s="50"/>
      <c r="T3" s="1"/>
    </row>
    <row r="4" spans="1:20" x14ac:dyDescent="0.2">
      <c r="A4" s="4"/>
      <c r="B4" s="127" t="s">
        <v>15</v>
      </c>
      <c r="C4" s="128"/>
      <c r="D4" s="128"/>
      <c r="E4" s="129"/>
      <c r="F4" s="67" t="s">
        <v>0</v>
      </c>
      <c r="G4" s="68"/>
      <c r="H4" s="68"/>
      <c r="I4" s="68"/>
      <c r="J4" s="68"/>
      <c r="K4" s="68"/>
      <c r="L4" s="68"/>
      <c r="M4" s="68"/>
      <c r="N4" s="68"/>
      <c r="O4" s="68"/>
      <c r="P4" s="69" t="s">
        <v>16</v>
      </c>
      <c r="Q4" s="70"/>
      <c r="R4" s="73" t="s">
        <v>17</v>
      </c>
      <c r="S4" s="130"/>
      <c r="T4" s="76" t="s">
        <v>5</v>
      </c>
    </row>
    <row r="5" spans="1:20" x14ac:dyDescent="0.2">
      <c r="A5" s="5"/>
      <c r="B5" s="79" t="s">
        <v>18</v>
      </c>
      <c r="C5" s="79" t="s">
        <v>1</v>
      </c>
      <c r="D5" s="79" t="s">
        <v>63</v>
      </c>
      <c r="E5" s="83" t="s">
        <v>3</v>
      </c>
      <c r="F5" s="81" t="s">
        <v>19</v>
      </c>
      <c r="G5" s="81" t="s">
        <v>20</v>
      </c>
      <c r="H5" s="81" t="s">
        <v>21</v>
      </c>
      <c r="I5" s="81" t="s">
        <v>22</v>
      </c>
      <c r="J5" s="81" t="s">
        <v>23</v>
      </c>
      <c r="K5" s="81" t="s">
        <v>24</v>
      </c>
      <c r="L5" s="81" t="s">
        <v>25</v>
      </c>
      <c r="M5" s="81" t="s">
        <v>26</v>
      </c>
      <c r="N5" s="85" t="s">
        <v>27</v>
      </c>
      <c r="O5" s="87"/>
      <c r="P5" s="71"/>
      <c r="Q5" s="72"/>
      <c r="R5" s="74"/>
      <c r="S5" s="131"/>
      <c r="T5" s="77"/>
    </row>
    <row r="6" spans="1:20" ht="129.75" x14ac:dyDescent="0.2">
      <c r="A6" s="6"/>
      <c r="B6" s="80"/>
      <c r="C6" s="80"/>
      <c r="D6" s="80"/>
      <c r="E6" s="84"/>
      <c r="F6" s="82"/>
      <c r="G6" s="82"/>
      <c r="H6" s="82"/>
      <c r="I6" s="82"/>
      <c r="J6" s="82"/>
      <c r="K6" s="82"/>
      <c r="L6" s="82"/>
      <c r="M6" s="82"/>
      <c r="N6" s="29" t="s">
        <v>64</v>
      </c>
      <c r="O6" s="29" t="s">
        <v>70</v>
      </c>
      <c r="P6" s="51" t="s">
        <v>28</v>
      </c>
      <c r="Q6" s="51" t="s">
        <v>29</v>
      </c>
      <c r="R6" s="75"/>
      <c r="S6" s="132"/>
      <c r="T6" s="78"/>
    </row>
    <row r="7" spans="1:20" ht="15" x14ac:dyDescent="0.25">
      <c r="A7" s="30">
        <v>2016</v>
      </c>
      <c r="B7" s="31">
        <v>7</v>
      </c>
      <c r="C7" s="31">
        <v>3</v>
      </c>
      <c r="D7" s="31">
        <v>0</v>
      </c>
      <c r="E7" s="8">
        <f>SUM(B7:D7)</f>
        <v>10</v>
      </c>
      <c r="F7" s="32">
        <v>0.9</v>
      </c>
      <c r="G7" s="32">
        <v>2</v>
      </c>
      <c r="H7" s="32">
        <v>1.4</v>
      </c>
      <c r="I7" s="32">
        <v>0</v>
      </c>
      <c r="J7" s="32">
        <v>1.2</v>
      </c>
      <c r="K7" s="32">
        <v>0</v>
      </c>
      <c r="L7" s="32">
        <v>0</v>
      </c>
      <c r="M7" s="32">
        <v>1.5</v>
      </c>
      <c r="N7" s="32">
        <v>0</v>
      </c>
      <c r="O7" s="32">
        <v>0</v>
      </c>
      <c r="P7" s="33">
        <v>1.5</v>
      </c>
      <c r="Q7" s="33">
        <v>1.5</v>
      </c>
      <c r="R7" s="34">
        <v>0</v>
      </c>
      <c r="S7" s="34">
        <v>0</v>
      </c>
      <c r="T7" s="7">
        <f>SUM(F7:S7)</f>
        <v>10</v>
      </c>
    </row>
    <row r="8" spans="1:20" ht="15" x14ac:dyDescent="0.25">
      <c r="A8" s="30">
        <v>2017</v>
      </c>
      <c r="B8" s="133" t="s">
        <v>65</v>
      </c>
      <c r="C8" s="134"/>
      <c r="D8" s="135"/>
      <c r="E8" s="8">
        <v>10</v>
      </c>
      <c r="F8" s="32">
        <v>0.9</v>
      </c>
      <c r="G8" s="32">
        <v>2</v>
      </c>
      <c r="H8" s="32">
        <v>1.4</v>
      </c>
      <c r="I8" s="32">
        <v>0</v>
      </c>
      <c r="J8" s="32">
        <v>1.2</v>
      </c>
      <c r="K8" s="32">
        <v>0</v>
      </c>
      <c r="L8" s="32">
        <v>0</v>
      </c>
      <c r="M8" s="32">
        <v>1.5</v>
      </c>
      <c r="N8" s="32">
        <v>0</v>
      </c>
      <c r="O8" s="32">
        <v>0</v>
      </c>
      <c r="P8" s="33">
        <v>1.5</v>
      </c>
      <c r="Q8" s="33">
        <v>1.5</v>
      </c>
      <c r="R8" s="34">
        <v>0</v>
      </c>
      <c r="S8" s="34">
        <v>0</v>
      </c>
      <c r="T8" s="7">
        <f>SUM(F8:S8)</f>
        <v>10</v>
      </c>
    </row>
    <row r="9" spans="1:20" ht="15" x14ac:dyDescent="0.25">
      <c r="A9" s="30">
        <v>2017</v>
      </c>
      <c r="B9" s="133" t="s">
        <v>66</v>
      </c>
      <c r="C9" s="134"/>
      <c r="D9" s="135"/>
      <c r="E9" s="8">
        <v>10</v>
      </c>
      <c r="F9" s="32">
        <v>0.9</v>
      </c>
      <c r="G9" s="32">
        <v>2</v>
      </c>
      <c r="H9" s="32">
        <v>1.4</v>
      </c>
      <c r="I9" s="32">
        <v>0</v>
      </c>
      <c r="J9" s="32">
        <v>1.2</v>
      </c>
      <c r="K9" s="32">
        <v>0</v>
      </c>
      <c r="L9" s="32">
        <v>0</v>
      </c>
      <c r="M9" s="32">
        <v>1.5</v>
      </c>
      <c r="N9" s="32">
        <v>0</v>
      </c>
      <c r="O9" s="32">
        <v>0</v>
      </c>
      <c r="P9" s="33">
        <v>1.5</v>
      </c>
      <c r="Q9" s="33">
        <v>1.5</v>
      </c>
      <c r="R9" s="34">
        <v>0</v>
      </c>
      <c r="S9" s="34"/>
      <c r="T9" s="7">
        <f>SUM(F9:S9)</f>
        <v>10</v>
      </c>
    </row>
    <row r="10" spans="1:20" ht="15" x14ac:dyDescent="0.25">
      <c r="A10" s="58">
        <v>2018</v>
      </c>
      <c r="B10" s="134" t="s">
        <v>65</v>
      </c>
      <c r="C10" s="134"/>
      <c r="D10" s="135"/>
      <c r="E10" s="8">
        <v>10</v>
      </c>
      <c r="F10" s="61">
        <v>0.9</v>
      </c>
      <c r="G10" s="61">
        <v>2</v>
      </c>
      <c r="H10" s="61">
        <v>0</v>
      </c>
      <c r="I10" s="61">
        <v>0</v>
      </c>
      <c r="J10" s="61">
        <v>1.2</v>
      </c>
      <c r="K10" s="61">
        <v>0</v>
      </c>
      <c r="L10" s="61">
        <v>0</v>
      </c>
      <c r="M10" s="61">
        <v>1.5</v>
      </c>
      <c r="N10" s="61">
        <v>0</v>
      </c>
      <c r="O10" s="61">
        <v>1.4</v>
      </c>
      <c r="P10" s="59">
        <v>1.5</v>
      </c>
      <c r="Q10" s="60">
        <v>1.5</v>
      </c>
      <c r="R10" s="34">
        <v>0</v>
      </c>
      <c r="S10" s="34"/>
      <c r="T10" s="7">
        <v>10</v>
      </c>
    </row>
    <row r="11" spans="1:20" ht="15" x14ac:dyDescent="0.25">
      <c r="A11" s="58">
        <v>2018</v>
      </c>
      <c r="B11" s="134" t="s">
        <v>66</v>
      </c>
      <c r="C11" s="134"/>
      <c r="D11" s="135"/>
      <c r="E11" s="8">
        <v>10</v>
      </c>
      <c r="F11" s="61">
        <v>0.9</v>
      </c>
      <c r="G11" s="61">
        <v>2</v>
      </c>
      <c r="H11" s="61">
        <v>0</v>
      </c>
      <c r="I11" s="61">
        <v>0</v>
      </c>
      <c r="J11" s="61">
        <v>1.2</v>
      </c>
      <c r="K11" s="61">
        <v>0</v>
      </c>
      <c r="L11" s="61">
        <v>0</v>
      </c>
      <c r="M11" s="61">
        <v>1.5</v>
      </c>
      <c r="N11" s="61">
        <v>0</v>
      </c>
      <c r="O11" s="61">
        <v>1.4</v>
      </c>
      <c r="P11" s="33">
        <v>1.5</v>
      </c>
      <c r="Q11" s="33">
        <v>1.5</v>
      </c>
      <c r="R11" s="34">
        <v>0</v>
      </c>
      <c r="S11" s="34"/>
      <c r="T11" s="7">
        <f>SUM(F11:S11)</f>
        <v>10</v>
      </c>
    </row>
    <row r="12" spans="1:20" ht="22.5" x14ac:dyDescent="0.2">
      <c r="A12" s="136" t="s">
        <v>30</v>
      </c>
      <c r="B12" s="137"/>
      <c r="C12" s="137"/>
      <c r="D12" s="138"/>
      <c r="E12" s="8">
        <v>1121.4000000000001</v>
      </c>
      <c r="F12" s="85" t="s">
        <v>31</v>
      </c>
      <c r="G12" s="86"/>
      <c r="H12" s="86"/>
      <c r="I12" s="86"/>
      <c r="J12" s="86"/>
      <c r="K12" s="86"/>
      <c r="L12" s="86"/>
      <c r="M12" s="86"/>
      <c r="N12" s="86"/>
      <c r="O12" s="87"/>
      <c r="P12" s="88" t="s">
        <v>32</v>
      </c>
      <c r="Q12" s="89"/>
      <c r="R12" s="7" t="s">
        <v>33</v>
      </c>
      <c r="S12" s="7"/>
      <c r="T12" s="7"/>
    </row>
    <row r="13" spans="1:20" x14ac:dyDescent="0.2">
      <c r="A13" s="90" t="s">
        <v>34</v>
      </c>
      <c r="B13" s="91"/>
      <c r="C13" s="91"/>
      <c r="D13" s="91"/>
      <c r="E13" s="92"/>
      <c r="F13" s="9">
        <f>E12*F7</f>
        <v>1009.2600000000001</v>
      </c>
      <c r="G13" s="9">
        <f>E12*G7</f>
        <v>2242.8000000000002</v>
      </c>
      <c r="H13" s="9">
        <f>E12*H8</f>
        <v>1569.96</v>
      </c>
      <c r="I13" s="9">
        <f>E12*I7</f>
        <v>0</v>
      </c>
      <c r="J13" s="9">
        <f>E12*J7</f>
        <v>1345.68</v>
      </c>
      <c r="K13" s="9">
        <f>SUM(K7*2002.5)</f>
        <v>0</v>
      </c>
      <c r="L13" s="9">
        <f>SUM(L7*2002.5)</f>
        <v>0</v>
      </c>
      <c r="M13" s="9">
        <f>E12*M7</f>
        <v>1682.1000000000001</v>
      </c>
      <c r="N13" s="9">
        <f>SUM(E12*N7)</f>
        <v>0</v>
      </c>
      <c r="O13" s="9">
        <f>E12*O10</f>
        <v>1569.96</v>
      </c>
      <c r="P13" s="9">
        <f>E12*P7</f>
        <v>1682.1000000000001</v>
      </c>
      <c r="Q13" s="9">
        <f>E12*Q7</f>
        <v>1682.1000000000001</v>
      </c>
      <c r="R13" s="9">
        <f>E12*R7</f>
        <v>0</v>
      </c>
      <c r="S13" s="9">
        <v>0</v>
      </c>
      <c r="T13" s="9">
        <f>SUM(F13:R13)</f>
        <v>12783.960000000003</v>
      </c>
    </row>
    <row r="14" spans="1:20" x14ac:dyDescent="0.2">
      <c r="A14" s="141" t="s">
        <v>35</v>
      </c>
      <c r="B14" s="141"/>
      <c r="C14" s="141"/>
      <c r="D14" s="141"/>
      <c r="E14" s="142"/>
      <c r="F14" s="93" t="s">
        <v>36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4"/>
    </row>
    <row r="15" spans="1:20" ht="17.25" customHeight="1" x14ac:dyDescent="0.2">
      <c r="A15" s="162" t="s">
        <v>37</v>
      </c>
      <c r="B15" s="162"/>
      <c r="C15" s="162"/>
      <c r="D15" s="163"/>
      <c r="E15" s="10">
        <v>-99895.520000000077</v>
      </c>
      <c r="F15" s="52"/>
      <c r="G15" s="53"/>
      <c r="H15" s="11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4"/>
    </row>
    <row r="16" spans="1:20" x14ac:dyDescent="0.2">
      <c r="A16" s="35"/>
      <c r="B16" s="145" t="s">
        <v>62</v>
      </c>
      <c r="C16" s="145"/>
      <c r="D16" s="36" t="s">
        <v>35</v>
      </c>
      <c r="E16" s="37" t="s">
        <v>13</v>
      </c>
      <c r="F16" s="52"/>
      <c r="G16" s="53"/>
      <c r="H16" s="11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4"/>
    </row>
    <row r="17" spans="1:23" x14ac:dyDescent="0.2">
      <c r="A17" s="12" t="s">
        <v>38</v>
      </c>
      <c r="B17" s="139">
        <v>11214</v>
      </c>
      <c r="C17" s="146"/>
      <c r="D17" s="38">
        <v>10468.290000000001</v>
      </c>
      <c r="E17" s="39"/>
      <c r="F17" s="13">
        <f>E12*F8</f>
        <v>1009.2600000000001</v>
      </c>
      <c r="G17" s="13">
        <v>1832</v>
      </c>
      <c r="H17" s="14">
        <v>0</v>
      </c>
      <c r="I17" s="13">
        <v>0</v>
      </c>
      <c r="J17" s="13">
        <v>2579.2199999999998</v>
      </c>
      <c r="K17" s="13">
        <v>0</v>
      </c>
      <c r="L17" s="13">
        <v>0</v>
      </c>
      <c r="M17" s="13">
        <f>E12*M8</f>
        <v>1682.1000000000001</v>
      </c>
      <c r="N17" s="13">
        <v>0</v>
      </c>
      <c r="O17" s="13">
        <v>0</v>
      </c>
      <c r="P17" s="40">
        <v>0</v>
      </c>
      <c r="Q17" s="40">
        <v>0</v>
      </c>
      <c r="R17" s="13">
        <v>0</v>
      </c>
      <c r="S17" s="13">
        <v>0</v>
      </c>
      <c r="T17" s="15">
        <f t="shared" ref="T17:T26" si="0">SUM(F17:S17)</f>
        <v>7102.58</v>
      </c>
    </row>
    <row r="18" spans="1:23" x14ac:dyDescent="0.2">
      <c r="A18" s="12" t="s">
        <v>39</v>
      </c>
      <c r="B18" s="139">
        <v>11214</v>
      </c>
      <c r="C18" s="140"/>
      <c r="D18" s="38">
        <v>10982.74</v>
      </c>
      <c r="E18" s="39"/>
      <c r="F18" s="13">
        <v>1009.2600000000001</v>
      </c>
      <c r="G18" s="13">
        <v>1832</v>
      </c>
      <c r="H18" s="14">
        <v>0</v>
      </c>
      <c r="I18" s="13">
        <v>0</v>
      </c>
      <c r="J18" s="13">
        <v>2579.2199999999998</v>
      </c>
      <c r="K18" s="13">
        <v>0</v>
      </c>
      <c r="L18" s="13">
        <v>0</v>
      </c>
      <c r="M18" s="13">
        <v>1682.1000000000001</v>
      </c>
      <c r="N18" s="13">
        <v>0</v>
      </c>
      <c r="O18" s="13">
        <v>0</v>
      </c>
      <c r="P18" s="40">
        <v>0</v>
      </c>
      <c r="Q18" s="40">
        <v>0</v>
      </c>
      <c r="R18" s="13">
        <v>0</v>
      </c>
      <c r="S18" s="13"/>
      <c r="T18" s="15">
        <f t="shared" si="0"/>
        <v>7102.58</v>
      </c>
    </row>
    <row r="19" spans="1:23" x14ac:dyDescent="0.2">
      <c r="A19" s="12" t="s">
        <v>6</v>
      </c>
      <c r="B19" s="139">
        <v>11214</v>
      </c>
      <c r="C19" s="140"/>
      <c r="D19" s="38">
        <v>10984.97</v>
      </c>
      <c r="E19" s="39"/>
      <c r="F19" s="13">
        <v>1009.2600000000001</v>
      </c>
      <c r="G19" s="13">
        <v>1832</v>
      </c>
      <c r="H19" s="14">
        <v>0</v>
      </c>
      <c r="I19" s="13">
        <v>0</v>
      </c>
      <c r="J19" s="13">
        <v>2579.2199999999998</v>
      </c>
      <c r="K19" s="13"/>
      <c r="L19" s="13"/>
      <c r="M19" s="13">
        <v>1682.1000000000001</v>
      </c>
      <c r="N19" s="13">
        <v>0</v>
      </c>
      <c r="O19" s="13">
        <v>0</v>
      </c>
      <c r="P19" s="40">
        <v>0</v>
      </c>
      <c r="Q19" s="40">
        <v>0</v>
      </c>
      <c r="R19" s="13">
        <v>0</v>
      </c>
      <c r="S19" s="13"/>
      <c r="T19" s="15">
        <f t="shared" si="0"/>
        <v>7102.58</v>
      </c>
    </row>
    <row r="20" spans="1:23" x14ac:dyDescent="0.2">
      <c r="A20" s="12" t="s">
        <v>40</v>
      </c>
      <c r="B20" s="139">
        <v>11214</v>
      </c>
      <c r="C20" s="140"/>
      <c r="D20" s="38">
        <v>9628.9</v>
      </c>
      <c r="E20" s="39"/>
      <c r="F20" s="13">
        <v>1009.2600000000001</v>
      </c>
      <c r="G20" s="13">
        <v>1832</v>
      </c>
      <c r="H20" s="14">
        <v>0</v>
      </c>
      <c r="I20" s="13">
        <v>0</v>
      </c>
      <c r="J20" s="13">
        <v>2579.2199999999998</v>
      </c>
      <c r="K20" s="13"/>
      <c r="L20" s="13"/>
      <c r="M20" s="13">
        <v>1682.1000000000001</v>
      </c>
      <c r="N20" s="13">
        <v>0</v>
      </c>
      <c r="O20" s="13">
        <v>0</v>
      </c>
      <c r="P20" s="40">
        <v>0</v>
      </c>
      <c r="Q20" s="40">
        <v>0</v>
      </c>
      <c r="R20" s="13">
        <v>0</v>
      </c>
      <c r="S20" s="13"/>
      <c r="T20" s="15">
        <f t="shared" si="0"/>
        <v>7102.58</v>
      </c>
    </row>
    <row r="21" spans="1:23" x14ac:dyDescent="0.2">
      <c r="A21" s="12" t="s">
        <v>7</v>
      </c>
      <c r="B21" s="139">
        <v>11214</v>
      </c>
      <c r="C21" s="140"/>
      <c r="D21" s="38">
        <v>10186</v>
      </c>
      <c r="E21" s="39"/>
      <c r="F21" s="13">
        <v>1009.2600000000001</v>
      </c>
      <c r="G21" s="13">
        <v>1832</v>
      </c>
      <c r="H21" s="14">
        <v>0</v>
      </c>
      <c r="I21" s="13">
        <v>0</v>
      </c>
      <c r="J21" s="13">
        <v>2579.2199999999998</v>
      </c>
      <c r="K21" s="13"/>
      <c r="L21" s="13"/>
      <c r="M21" s="13">
        <v>1682.1000000000001</v>
      </c>
      <c r="N21" s="13">
        <v>0</v>
      </c>
      <c r="O21" s="13">
        <v>0</v>
      </c>
      <c r="P21" s="40">
        <v>0</v>
      </c>
      <c r="Q21" s="40">
        <v>0</v>
      </c>
      <c r="R21" s="13">
        <v>0</v>
      </c>
      <c r="S21" s="13"/>
      <c r="T21" s="15">
        <f t="shared" si="0"/>
        <v>7102.58</v>
      </c>
    </row>
    <row r="22" spans="1:23" x14ac:dyDescent="0.2">
      <c r="A22" s="12" t="s">
        <v>8</v>
      </c>
      <c r="B22" s="139">
        <v>11214</v>
      </c>
      <c r="C22" s="140"/>
      <c r="D22" s="38">
        <v>11346.99</v>
      </c>
      <c r="E22" s="39"/>
      <c r="F22" s="13">
        <v>1009.2600000000001</v>
      </c>
      <c r="G22" s="13">
        <v>1832</v>
      </c>
      <c r="H22" s="14">
        <v>0</v>
      </c>
      <c r="I22" s="13">
        <v>0</v>
      </c>
      <c r="J22" s="13">
        <v>2579.2199999999998</v>
      </c>
      <c r="K22" s="13"/>
      <c r="L22" s="13"/>
      <c r="M22" s="13">
        <v>1682.1000000000001</v>
      </c>
      <c r="N22" s="13">
        <v>0</v>
      </c>
      <c r="O22" s="13">
        <v>0</v>
      </c>
      <c r="P22" s="40">
        <v>0</v>
      </c>
      <c r="Q22" s="40">
        <v>0</v>
      </c>
      <c r="R22" s="13">
        <v>0</v>
      </c>
      <c r="S22" s="13"/>
      <c r="T22" s="15">
        <f t="shared" si="0"/>
        <v>7102.58</v>
      </c>
    </row>
    <row r="23" spans="1:23" x14ac:dyDescent="0.2">
      <c r="A23" s="12" t="s">
        <v>9</v>
      </c>
      <c r="B23" s="139">
        <v>11214</v>
      </c>
      <c r="C23" s="140"/>
      <c r="D23" s="38">
        <v>12781.19</v>
      </c>
      <c r="E23" s="39"/>
      <c r="F23" s="13">
        <v>1009.2600000000001</v>
      </c>
      <c r="G23" s="13">
        <v>1832</v>
      </c>
      <c r="H23" s="14">
        <v>0</v>
      </c>
      <c r="I23" s="13">
        <v>0</v>
      </c>
      <c r="J23" s="13">
        <v>2579.2199999999998</v>
      </c>
      <c r="K23" s="13"/>
      <c r="L23" s="13"/>
      <c r="M23" s="13">
        <v>1682.1000000000001</v>
      </c>
      <c r="N23" s="13">
        <v>0</v>
      </c>
      <c r="O23" s="13">
        <v>0</v>
      </c>
      <c r="P23" s="40">
        <v>4361</v>
      </c>
      <c r="Q23" s="40">
        <v>0</v>
      </c>
      <c r="R23" s="13">
        <v>0</v>
      </c>
      <c r="S23" s="13"/>
      <c r="T23" s="15">
        <f t="shared" si="0"/>
        <v>11463.58</v>
      </c>
    </row>
    <row r="24" spans="1:23" x14ac:dyDescent="0.2">
      <c r="A24" s="12" t="s">
        <v>10</v>
      </c>
      <c r="B24" s="139">
        <v>11214</v>
      </c>
      <c r="C24" s="140"/>
      <c r="D24" s="38">
        <v>12670.33</v>
      </c>
      <c r="E24" s="39"/>
      <c r="F24" s="13">
        <v>1009.2600000000001</v>
      </c>
      <c r="G24" s="13">
        <v>1832</v>
      </c>
      <c r="H24" s="14">
        <v>0</v>
      </c>
      <c r="I24" s="13">
        <v>0</v>
      </c>
      <c r="J24" s="13">
        <v>2579.2199999999998</v>
      </c>
      <c r="K24" s="13"/>
      <c r="L24" s="13"/>
      <c r="M24" s="13">
        <v>1682.1000000000001</v>
      </c>
      <c r="N24" s="13">
        <v>0</v>
      </c>
      <c r="O24" s="13">
        <v>0</v>
      </c>
      <c r="P24" s="40">
        <v>0</v>
      </c>
      <c r="Q24" s="40">
        <v>0</v>
      </c>
      <c r="R24" s="13">
        <v>0</v>
      </c>
      <c r="S24" s="13"/>
      <c r="T24" s="15">
        <f t="shared" si="0"/>
        <v>7102.58</v>
      </c>
    </row>
    <row r="25" spans="1:23" x14ac:dyDescent="0.2">
      <c r="A25" s="12" t="s">
        <v>41</v>
      </c>
      <c r="B25" s="139">
        <v>11214</v>
      </c>
      <c r="C25" s="140"/>
      <c r="D25" s="38">
        <v>11110.88</v>
      </c>
      <c r="E25" s="39"/>
      <c r="F25" s="13">
        <v>1009.2600000000001</v>
      </c>
      <c r="G25" s="13">
        <v>1832</v>
      </c>
      <c r="H25" s="14">
        <v>0</v>
      </c>
      <c r="I25" s="13">
        <v>0</v>
      </c>
      <c r="J25" s="13">
        <v>2579.2199999999998</v>
      </c>
      <c r="K25" s="13"/>
      <c r="L25" s="13"/>
      <c r="M25" s="13">
        <v>1682.1000000000001</v>
      </c>
      <c r="N25" s="13">
        <v>0</v>
      </c>
      <c r="O25" s="13">
        <v>876.34</v>
      </c>
      <c r="P25" s="40">
        <v>0</v>
      </c>
      <c r="Q25" s="40">
        <v>0</v>
      </c>
      <c r="R25" s="13">
        <v>0</v>
      </c>
      <c r="S25" s="13"/>
      <c r="T25" s="15">
        <f t="shared" si="0"/>
        <v>7978.92</v>
      </c>
    </row>
    <row r="26" spans="1:23" x14ac:dyDescent="0.2">
      <c r="A26" s="12" t="s">
        <v>42</v>
      </c>
      <c r="B26" s="139">
        <v>11214</v>
      </c>
      <c r="C26" s="140"/>
      <c r="D26" s="38">
        <v>9369.77</v>
      </c>
      <c r="E26" s="39"/>
      <c r="F26" s="13">
        <v>1009.2600000000001</v>
      </c>
      <c r="G26" s="13">
        <v>1832</v>
      </c>
      <c r="H26" s="14">
        <v>0</v>
      </c>
      <c r="I26" s="13">
        <v>0</v>
      </c>
      <c r="J26" s="13">
        <v>2579.2199999999998</v>
      </c>
      <c r="K26" s="13"/>
      <c r="L26" s="13"/>
      <c r="M26" s="13">
        <v>1682.1000000000001</v>
      </c>
      <c r="N26" s="13">
        <v>0</v>
      </c>
      <c r="O26" s="13">
        <v>0</v>
      </c>
      <c r="P26" s="40">
        <v>0</v>
      </c>
      <c r="Q26" s="40">
        <v>0</v>
      </c>
      <c r="R26" s="13">
        <v>0</v>
      </c>
      <c r="S26" s="13"/>
      <c r="T26" s="15">
        <f t="shared" si="0"/>
        <v>7102.58</v>
      </c>
    </row>
    <row r="27" spans="1:23" x14ac:dyDescent="0.2">
      <c r="A27" s="12" t="s">
        <v>43</v>
      </c>
      <c r="B27" s="139"/>
      <c r="C27" s="140"/>
      <c r="D27" s="38"/>
      <c r="E27" s="39"/>
      <c r="F27" s="13"/>
      <c r="G27" s="13"/>
      <c r="H27" s="14"/>
      <c r="I27" s="13"/>
      <c r="J27" s="13"/>
      <c r="K27" s="13"/>
      <c r="L27" s="13"/>
      <c r="M27" s="13"/>
      <c r="N27" s="13"/>
      <c r="O27" s="13"/>
      <c r="P27" s="40"/>
      <c r="Q27" s="40"/>
      <c r="R27" s="13"/>
      <c r="S27" s="13"/>
      <c r="T27" s="15"/>
    </row>
    <row r="28" spans="1:23" x14ac:dyDescent="0.2">
      <c r="A28" s="12" t="s">
        <v>67</v>
      </c>
      <c r="B28" s="139"/>
      <c r="C28" s="140"/>
      <c r="D28" s="38"/>
      <c r="E28" s="39"/>
      <c r="F28" s="13"/>
      <c r="G28" s="13"/>
      <c r="H28" s="14"/>
      <c r="I28" s="13"/>
      <c r="J28" s="13"/>
      <c r="K28" s="13"/>
      <c r="L28" s="13"/>
      <c r="M28" s="13"/>
      <c r="N28" s="13"/>
      <c r="O28" s="13"/>
      <c r="P28" s="40"/>
      <c r="Q28" s="40"/>
      <c r="R28" s="13"/>
      <c r="S28" s="13"/>
      <c r="T28" s="15"/>
    </row>
    <row r="29" spans="1:23" ht="24" x14ac:dyDescent="0.2">
      <c r="A29" s="16" t="s">
        <v>44</v>
      </c>
      <c r="B29" s="139">
        <v>0</v>
      </c>
      <c r="C29" s="140"/>
      <c r="D29" s="38">
        <f>1800+1800+1800</f>
        <v>5400</v>
      </c>
      <c r="E29" s="2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40"/>
      <c r="Q29" s="40"/>
      <c r="R29" s="13"/>
      <c r="S29" s="13"/>
      <c r="T29" s="15"/>
    </row>
    <row r="30" spans="1:23" x14ac:dyDescent="0.2">
      <c r="A30" s="17" t="s">
        <v>3</v>
      </c>
      <c r="B30" s="147">
        <f>SUM(B17:B29)</f>
        <v>112140</v>
      </c>
      <c r="C30" s="148"/>
      <c r="D30" s="28">
        <f>SUM(D17:D29)</f>
        <v>114930.06000000001</v>
      </c>
      <c r="E30" s="18"/>
      <c r="F30" s="18">
        <f>SUM(F17:F29)</f>
        <v>10092.6</v>
      </c>
      <c r="G30" s="18">
        <f>SUM(G17:G29)</f>
        <v>18320</v>
      </c>
      <c r="H30" s="18">
        <f>SUM(H17:H29)</f>
        <v>0</v>
      </c>
      <c r="I30" s="18">
        <f>SUM(I17:I29)</f>
        <v>0</v>
      </c>
      <c r="J30" s="18">
        <f>SUM(J17:J29)</f>
        <v>25792.2</v>
      </c>
      <c r="K30" s="18"/>
      <c r="L30" s="18"/>
      <c r="M30" s="18">
        <f t="shared" ref="M30:R30" si="1">SUM(M17:M29)</f>
        <v>16821</v>
      </c>
      <c r="N30" s="18">
        <f t="shared" si="1"/>
        <v>0</v>
      </c>
      <c r="O30" s="18">
        <f t="shared" si="1"/>
        <v>876.34</v>
      </c>
      <c r="P30" s="28">
        <f t="shared" si="1"/>
        <v>4361</v>
      </c>
      <c r="Q30" s="28">
        <f t="shared" si="1"/>
        <v>0</v>
      </c>
      <c r="R30" s="18">
        <f t="shared" si="1"/>
        <v>0</v>
      </c>
      <c r="S30" s="18"/>
      <c r="T30" s="19">
        <f>SUM(T17:T29)</f>
        <v>76263.140000000014</v>
      </c>
    </row>
    <row r="31" spans="1:23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7" t="s">
        <v>12</v>
      </c>
      <c r="R31" s="102">
        <f>SUM(E15+D30-T30)</f>
        <v>-61228.600000000079</v>
      </c>
      <c r="S31" s="102"/>
      <c r="T31" s="102"/>
      <c r="W31" s="48" t="s">
        <v>69</v>
      </c>
    </row>
    <row r="32" spans="1:23" x14ac:dyDescent="0.2">
      <c r="A32" s="24"/>
      <c r="B32" s="25"/>
      <c r="C32" s="47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</row>
    <row r="33" spans="1:20" x14ac:dyDescent="0.2">
      <c r="A33" s="24"/>
      <c r="B33" s="25" t="s">
        <v>11</v>
      </c>
      <c r="C33" s="164">
        <v>876.34</v>
      </c>
      <c r="D33" s="164"/>
      <c r="E33" s="25" t="s">
        <v>61</v>
      </c>
      <c r="F33" s="25"/>
      <c r="G33" s="25"/>
      <c r="H33" s="25"/>
      <c r="I33" s="25" t="s">
        <v>69</v>
      </c>
      <c r="J33" s="25"/>
      <c r="K33" s="25"/>
      <c r="L33" s="25"/>
      <c r="M33" s="25"/>
      <c r="O33" s="25"/>
      <c r="P33" s="25"/>
      <c r="Q33" s="25"/>
      <c r="R33" s="25"/>
      <c r="S33" s="25"/>
      <c r="T33" s="26"/>
    </row>
    <row r="34" spans="1:20" x14ac:dyDescent="0.2">
      <c r="A34" s="24"/>
      <c r="B34" s="25"/>
      <c r="C34" s="41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</row>
    <row r="35" spans="1:20" x14ac:dyDescent="0.2">
      <c r="A35" s="24"/>
      <c r="B35" s="25"/>
      <c r="C35" s="41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</row>
    <row r="36" spans="1:20" x14ac:dyDescent="0.2">
      <c r="A36" s="24"/>
      <c r="B36" s="25"/>
      <c r="C36" s="4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49"/>
      <c r="O36" s="25"/>
      <c r="P36" s="25"/>
      <c r="Q36" s="25"/>
      <c r="R36" s="25"/>
      <c r="S36" s="25"/>
      <c r="T36" s="26"/>
    </row>
    <row r="37" spans="1:20" x14ac:dyDescent="0.2">
      <c r="C37" s="43"/>
      <c r="R37" s="64"/>
      <c r="S37" s="64"/>
      <c r="T37" s="64"/>
    </row>
    <row r="38" spans="1:20" ht="15" x14ac:dyDescent="0.25">
      <c r="A38" s="149" t="s">
        <v>45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</row>
    <row r="39" spans="1:20" x14ac:dyDescent="0.2">
      <c r="A39" s="150" t="s">
        <v>46</v>
      </c>
      <c r="B39" s="151"/>
      <c r="C39" s="154" t="s">
        <v>4</v>
      </c>
      <c r="D39" s="155"/>
      <c r="E39" s="155"/>
      <c r="F39" s="155"/>
      <c r="G39" s="155"/>
      <c r="H39" s="155"/>
      <c r="I39" s="155"/>
      <c r="J39" s="155"/>
      <c r="K39" s="156"/>
      <c r="L39" s="94" t="s">
        <v>47</v>
      </c>
      <c r="M39" s="95"/>
      <c r="N39" s="96"/>
      <c r="O39" s="100" t="s">
        <v>48</v>
      </c>
      <c r="P39" s="100"/>
      <c r="Q39" s="150" t="s">
        <v>49</v>
      </c>
      <c r="R39" s="151"/>
      <c r="S39" s="55"/>
      <c r="T39" s="100" t="s">
        <v>50</v>
      </c>
    </row>
    <row r="40" spans="1:20" x14ac:dyDescent="0.2">
      <c r="A40" s="152"/>
      <c r="B40" s="153"/>
      <c r="C40" s="157"/>
      <c r="D40" s="158"/>
      <c r="E40" s="158"/>
      <c r="F40" s="158"/>
      <c r="G40" s="158"/>
      <c r="H40" s="158"/>
      <c r="I40" s="158"/>
      <c r="J40" s="158"/>
      <c r="K40" s="159"/>
      <c r="L40" s="97"/>
      <c r="M40" s="98"/>
      <c r="N40" s="99"/>
      <c r="O40" s="101"/>
      <c r="P40" s="101"/>
      <c r="Q40" s="152"/>
      <c r="R40" s="153"/>
      <c r="S40" s="56"/>
      <c r="T40" s="101"/>
    </row>
    <row r="41" spans="1:20" x14ac:dyDescent="0.2">
      <c r="A41" s="103"/>
      <c r="B41" s="104"/>
      <c r="C41" s="105" t="s">
        <v>51</v>
      </c>
      <c r="D41" s="106"/>
      <c r="E41" s="106"/>
      <c r="F41" s="106"/>
      <c r="G41" s="106"/>
      <c r="H41" s="106"/>
      <c r="I41" s="106"/>
      <c r="J41" s="106"/>
      <c r="K41" s="107"/>
      <c r="L41" s="108"/>
      <c r="M41" s="109"/>
      <c r="N41" s="110"/>
      <c r="O41" s="3"/>
      <c r="P41" s="3"/>
      <c r="Q41" s="160"/>
      <c r="R41" s="161"/>
      <c r="S41" s="57"/>
      <c r="T41" s="3"/>
    </row>
    <row r="42" spans="1:20" x14ac:dyDescent="0.2">
      <c r="A42" s="103"/>
      <c r="B42" s="104"/>
      <c r="C42" s="105" t="s">
        <v>52</v>
      </c>
      <c r="D42" s="106"/>
      <c r="E42" s="106"/>
      <c r="F42" s="106"/>
      <c r="G42" s="106"/>
      <c r="H42" s="106"/>
      <c r="I42" s="106"/>
      <c r="J42" s="106"/>
      <c r="K42" s="107"/>
      <c r="L42" s="111" t="s">
        <v>68</v>
      </c>
      <c r="M42" s="112"/>
      <c r="N42" s="113"/>
      <c r="O42" s="20">
        <v>0.05</v>
      </c>
      <c r="P42" s="21"/>
      <c r="Q42" s="120">
        <f>SUM(O42*2002.5*12)</f>
        <v>1201.5</v>
      </c>
      <c r="R42" s="63"/>
      <c r="S42" s="50"/>
      <c r="T42" s="20"/>
    </row>
    <row r="43" spans="1:20" x14ac:dyDescent="0.2">
      <c r="A43" s="103"/>
      <c r="B43" s="104"/>
      <c r="C43" s="105" t="s">
        <v>53</v>
      </c>
      <c r="D43" s="106"/>
      <c r="E43" s="106"/>
      <c r="F43" s="106"/>
      <c r="G43" s="106"/>
      <c r="H43" s="106"/>
      <c r="I43" s="106"/>
      <c r="J43" s="106"/>
      <c r="K43" s="107"/>
      <c r="L43" s="111" t="s">
        <v>68</v>
      </c>
      <c r="M43" s="112"/>
      <c r="N43" s="113"/>
      <c r="O43" s="20">
        <v>0.05</v>
      </c>
      <c r="P43" s="21"/>
      <c r="Q43" s="120">
        <f t="shared" ref="Q43:Q48" si="2">SUM(O43*2002.5*12)</f>
        <v>1201.5</v>
      </c>
      <c r="R43" s="63"/>
      <c r="S43" s="50"/>
      <c r="T43" s="20"/>
    </row>
    <row r="44" spans="1:20" x14ac:dyDescent="0.2">
      <c r="A44" s="103"/>
      <c r="B44" s="104"/>
      <c r="C44" s="105" t="s">
        <v>54</v>
      </c>
      <c r="D44" s="106"/>
      <c r="E44" s="106"/>
      <c r="F44" s="106"/>
      <c r="G44" s="106"/>
      <c r="H44" s="106"/>
      <c r="I44" s="106"/>
      <c r="J44" s="106"/>
      <c r="K44" s="107"/>
      <c r="L44" s="111" t="s">
        <v>55</v>
      </c>
      <c r="M44" s="112"/>
      <c r="N44" s="113"/>
      <c r="O44" s="20">
        <v>0.15</v>
      </c>
      <c r="P44" s="21"/>
      <c r="Q44" s="120">
        <f t="shared" si="2"/>
        <v>3604.5</v>
      </c>
      <c r="R44" s="63"/>
      <c r="S44" s="50"/>
      <c r="T44" s="20"/>
    </row>
    <row r="45" spans="1:20" x14ac:dyDescent="0.2">
      <c r="A45" s="120"/>
      <c r="B45" s="63"/>
      <c r="C45" s="114" t="s">
        <v>56</v>
      </c>
      <c r="D45" s="115"/>
      <c r="E45" s="115"/>
      <c r="F45" s="115"/>
      <c r="G45" s="115"/>
      <c r="H45" s="115"/>
      <c r="I45" s="115"/>
      <c r="J45" s="115"/>
      <c r="K45" s="116"/>
      <c r="L45" s="111" t="s">
        <v>68</v>
      </c>
      <c r="M45" s="112"/>
      <c r="N45" s="113"/>
      <c r="O45" s="1">
        <v>0.15</v>
      </c>
      <c r="P45" s="1"/>
      <c r="Q45" s="120">
        <f t="shared" si="2"/>
        <v>3604.5</v>
      </c>
      <c r="R45" s="63"/>
      <c r="S45" s="50"/>
      <c r="T45" s="1"/>
    </row>
    <row r="46" spans="1:20" x14ac:dyDescent="0.2">
      <c r="A46" s="120"/>
      <c r="B46" s="63"/>
      <c r="C46" s="121" t="s">
        <v>57</v>
      </c>
      <c r="D46" s="122"/>
      <c r="E46" s="122"/>
      <c r="F46" s="122"/>
      <c r="G46" s="122"/>
      <c r="H46" s="122"/>
      <c r="I46" s="122"/>
      <c r="J46" s="122"/>
      <c r="K46" s="123"/>
      <c r="L46" s="117" t="s">
        <v>58</v>
      </c>
      <c r="M46" s="118"/>
      <c r="N46" s="119"/>
      <c r="O46" s="1">
        <v>0.25</v>
      </c>
      <c r="P46" s="1"/>
      <c r="Q46" s="120">
        <f t="shared" si="2"/>
        <v>6007.5</v>
      </c>
      <c r="R46" s="63"/>
      <c r="S46" s="50"/>
      <c r="T46" s="1"/>
    </row>
    <row r="47" spans="1:20" x14ac:dyDescent="0.2">
      <c r="A47" s="120"/>
      <c r="B47" s="63"/>
      <c r="C47" s="121" t="s">
        <v>59</v>
      </c>
      <c r="D47" s="122"/>
      <c r="E47" s="122"/>
      <c r="F47" s="122"/>
      <c r="G47" s="122"/>
      <c r="H47" s="122"/>
      <c r="I47" s="122"/>
      <c r="J47" s="122"/>
      <c r="K47" s="123"/>
      <c r="L47" s="117" t="s">
        <v>58</v>
      </c>
      <c r="M47" s="118"/>
      <c r="N47" s="119"/>
      <c r="O47" s="1">
        <v>0.1</v>
      </c>
      <c r="P47" s="22"/>
      <c r="Q47" s="120">
        <f t="shared" si="2"/>
        <v>2403</v>
      </c>
      <c r="R47" s="63"/>
      <c r="S47" s="50"/>
      <c r="T47" s="1"/>
    </row>
    <row r="48" spans="1:20" x14ac:dyDescent="0.2">
      <c r="A48" s="120"/>
      <c r="B48" s="63"/>
      <c r="C48" s="114" t="s">
        <v>60</v>
      </c>
      <c r="D48" s="115"/>
      <c r="E48" s="115"/>
      <c r="F48" s="115"/>
      <c r="G48" s="115"/>
      <c r="H48" s="115"/>
      <c r="I48" s="115"/>
      <c r="J48" s="115"/>
      <c r="K48" s="116"/>
      <c r="L48" s="117" t="s">
        <v>58</v>
      </c>
      <c r="M48" s="118"/>
      <c r="N48" s="119"/>
      <c r="O48" s="1">
        <v>0.25</v>
      </c>
      <c r="P48" s="1"/>
      <c r="Q48" s="120">
        <f t="shared" si="2"/>
        <v>6007.5</v>
      </c>
      <c r="R48" s="63"/>
      <c r="S48" s="50"/>
      <c r="T48" s="1"/>
    </row>
    <row r="49" spans="5:20" x14ac:dyDescent="0.2">
      <c r="E49" s="44" t="s">
        <v>2</v>
      </c>
      <c r="F49" s="45"/>
      <c r="G49" s="45"/>
      <c r="H49" s="45"/>
      <c r="I49" s="45"/>
      <c r="J49" s="45"/>
      <c r="K49" s="45"/>
      <c r="L49" s="45"/>
      <c r="M49" s="45"/>
      <c r="N49" s="45"/>
      <c r="O49" s="2">
        <f>SUM(O42:O48)</f>
        <v>1</v>
      </c>
      <c r="P49" s="46"/>
      <c r="Q49" s="120">
        <f>SUM(Q42:Q48)</f>
        <v>24030</v>
      </c>
      <c r="R49" s="63"/>
      <c r="S49" s="50"/>
      <c r="T49" s="1"/>
    </row>
  </sheetData>
  <mergeCells count="93"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N5:O5"/>
    <mergeCell ref="A13:E13"/>
    <mergeCell ref="A14:E14"/>
    <mergeCell ref="F14:T14"/>
    <mergeCell ref="A15:D15"/>
    <mergeCell ref="P12:Q12"/>
    <mergeCell ref="B8:D8"/>
    <mergeCell ref="B9:D9"/>
    <mergeCell ref="A12:D12"/>
    <mergeCell ref="F12:O12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25:C25"/>
    <mergeCell ref="B26:C26"/>
    <mergeCell ref="B27:C27"/>
    <mergeCell ref="B28:C28"/>
    <mergeCell ref="B17:C17"/>
    <mergeCell ref="R31:T31"/>
    <mergeCell ref="R37:T37"/>
    <mergeCell ref="A38:T38"/>
    <mergeCell ref="A39:B40"/>
    <mergeCell ref="C39:K40"/>
    <mergeCell ref="L39:N40"/>
    <mergeCell ref="O39:O40"/>
    <mergeCell ref="P39:P40"/>
    <mergeCell ref="Q39:R40"/>
    <mergeCell ref="T39:T40"/>
    <mergeCell ref="Q44:R44"/>
    <mergeCell ref="A46:B46"/>
    <mergeCell ref="C46:K46"/>
    <mergeCell ref="C41:K41"/>
    <mergeCell ref="L41:N41"/>
    <mergeCell ref="Q41:R41"/>
    <mergeCell ref="L46:N46"/>
    <mergeCell ref="Q46:R46"/>
    <mergeCell ref="Q43:R43"/>
    <mergeCell ref="A42:B42"/>
    <mergeCell ref="C42:K42"/>
    <mergeCell ref="L42:N42"/>
    <mergeCell ref="Q42:R42"/>
    <mergeCell ref="A41:B41"/>
    <mergeCell ref="L43:N43"/>
    <mergeCell ref="B11:D11"/>
    <mergeCell ref="C33:D33"/>
    <mergeCell ref="A44:B44"/>
    <mergeCell ref="C44:K44"/>
    <mergeCell ref="L44:N44"/>
    <mergeCell ref="B30:C30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Q49:R49"/>
    <mergeCell ref="B10:D10"/>
    <mergeCell ref="A47:B47"/>
    <mergeCell ref="C47:K47"/>
    <mergeCell ref="L47:N47"/>
    <mergeCell ref="Q47:R47"/>
    <mergeCell ref="A48:B48"/>
    <mergeCell ref="C48:K48"/>
    <mergeCell ref="L48:N48"/>
    <mergeCell ref="Q48:R48"/>
    <mergeCell ref="A45:B45"/>
    <mergeCell ref="C45:K45"/>
    <mergeCell ref="L45:N45"/>
    <mergeCell ref="Q45:R45"/>
    <mergeCell ref="A43:B43"/>
    <mergeCell ref="C43:K43"/>
  </mergeCells>
  <pageMargins left="9.375E-2" right="1.0416666666666666E-2" top="0.125" bottom="0.11458333333333333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den</cp:lastModifiedBy>
  <cp:lastPrinted>2018-12-04T06:25:05Z</cp:lastPrinted>
  <dcterms:created xsi:type="dcterms:W3CDTF">1996-10-08T23:32:33Z</dcterms:created>
  <dcterms:modified xsi:type="dcterms:W3CDTF">2018-12-05T08:10:33Z</dcterms:modified>
</cp:coreProperties>
</file>