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420" windowWidth="9720" windowHeight="7020" activeTab="0"/>
  </bookViews>
  <sheets>
    <sheet name="2018" sheetId="9" r:id="rId1"/>
  </sheets>
  <definedNames>
    <definedName name="_xlnm.Print_Area" localSheetId="0">'2018'!$B$33:$O$34</definedName>
  </definedNames>
  <calcPr calcId="162913"/>
</workbook>
</file>

<file path=xl/comments1.xml><?xml version="1.0" encoding="utf-8"?>
<comments xmlns="http://schemas.openxmlformats.org/spreadsheetml/2006/main">
  <authors>
    <author>User</author>
  </authors>
  <commentList>
    <comment ref="O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876,34--тех.обслуживание ОДГО</t>
        </r>
      </text>
    </comment>
  </commentList>
</comments>
</file>

<file path=xl/sharedStrings.xml><?xml version="1.0" encoding="utf-8"?>
<sst xmlns="http://schemas.openxmlformats.org/spreadsheetml/2006/main" count="58" uniqueCount="53">
  <si>
    <t>Содержание</t>
  </si>
  <si>
    <t>ремонт</t>
  </si>
  <si>
    <t>итого</t>
  </si>
  <si>
    <t>ИТОГО</t>
  </si>
  <si>
    <t>март</t>
  </si>
  <si>
    <t>май</t>
  </si>
  <si>
    <t>июнь</t>
  </si>
  <si>
    <t>июль</t>
  </si>
  <si>
    <t>август</t>
  </si>
  <si>
    <t>сентябрь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</si>
  <si>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</si>
  <si>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</si>
  <si>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</si>
  <si>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</si>
  <si>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</si>
  <si>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</si>
  <si>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</si>
  <si>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</si>
  <si>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</si>
  <si>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</si>
  <si>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</si>
  <si>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</si>
  <si>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</si>
  <si>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</si>
  <si>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</si>
  <si>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</si>
  <si>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</si>
  <si>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</si>
  <si>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</si>
  <si>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</si>
  <si>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</si>
  <si>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</si>
  <si>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</si>
  <si>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</si>
  <si>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</si>
  <si>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</si>
  <si>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</si>
  <si>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</si>
  <si>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</si>
  <si>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</si>
  <si>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</si>
  <si>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</si>
  <si>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росте-леком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</si>
  <si>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</si>
  <si>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</si>
  <si>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</si>
  <si>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</si>
  <si>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</si>
  <si>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</si>
  <si>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декаб.</t>
  </si>
  <si>
    <t xml:space="preserve">  </t>
  </si>
  <si>
    <t>услуги сторонних организаций, разовые работы</t>
  </si>
  <si>
    <t>Информация о доходах и расходах по дому __Мельничная 6/1__на 2018год.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</si>
</sst>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&quot;р.&quot;_-;\-* #,##0&quot;р.&quot;_-;_-* &quot;-&quot;&quot;р.&quot;_-;_-@_-"/>
    <numFmt numFmtId="165" formatCode="#,##0.00_р_."/>
    <numFmt numFmtId="171" formatCode="#,##0&quot;р.&quot;"/>
    <numFmt numFmtId="172" formatCode="_-* #,##0.00&quot;р.&quot;_-;\-* #,##0.00&quot;р.&quot;_-;_-* &quot;-&quot;&quot;р.&quot;_-;_-@_-"/>
  </numFmts>
  <fonts count="15"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7"/>
      <name val="Arial Cyr"/>
      <family val="2"/>
    </font>
    <font>
      <b/>
      <sz val="12"/>
      <color theme="1"/>
      <name val="Calibri"/>
      <family val="2"/>
      <scheme val="minor"/>
    </font>
    <font>
      <b/>
      <sz val="11"/>
      <name val="Arial Cyr"/>
      <family val="2"/>
    </font>
    <font>
      <sz val="8"/>
      <color rgb="FFFF0000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2" fontId="6" fillId="2" borderId="2" xfId="0" applyNumberFormat="1" applyFont="1" applyFill="1" applyBorder="1" applyAlignment="1">
      <alignment/>
    </xf>
    <xf numFmtId="2" fontId="6" fillId="0" borderId="3" xfId="0" applyNumberFormat="1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/>
    <xf numFmtId="2" fontId="3" fillId="4" borderId="4" xfId="0" applyNumberFormat="1" applyFont="1" applyFill="1" applyBorder="1" applyAlignment="1">
      <alignment horizontal="center" vertical="top" wrapText="1"/>
    </xf>
    <xf numFmtId="17" fontId="4" fillId="5" borderId="1" xfId="0" applyNumberFormat="1" applyFont="1" applyFill="1" applyBorder="1" applyAlignment="1">
      <alignment horizontal="left"/>
    </xf>
    <xf numFmtId="165" fontId="3" fillId="4" borderId="1" xfId="0" applyNumberFormat="1" applyFont="1" applyFill="1" applyBorder="1"/>
    <xf numFmtId="165" fontId="3" fillId="4" borderId="3" xfId="0" applyNumberFormat="1" applyFont="1" applyFill="1" applyBorder="1"/>
    <xf numFmtId="4" fontId="3" fillId="4" borderId="1" xfId="0" applyNumberFormat="1" applyFont="1" applyFill="1" applyBorder="1"/>
    <xf numFmtId="17" fontId="4" fillId="6" borderId="1" xfId="0" applyNumberFormat="1" applyFont="1" applyFill="1" applyBorder="1" applyAlignment="1">
      <alignment horizontal="left" wrapText="1"/>
    </xf>
    <xf numFmtId="0" fontId="4" fillId="7" borderId="1" xfId="0" applyFont="1" applyFill="1" applyBorder="1"/>
    <xf numFmtId="165" fontId="3" fillId="7" borderId="1" xfId="0" applyNumberFormat="1" applyFont="1" applyFill="1" applyBorder="1"/>
    <xf numFmtId="4" fontId="6" fillId="7" borderId="1" xfId="0" applyNumberFormat="1" applyFont="1" applyFill="1" applyBorder="1"/>
    <xf numFmtId="165" fontId="3" fillId="8" borderId="1" xfId="0" applyNumberFormat="1" applyFont="1" applyFill="1" applyBorder="1"/>
    <xf numFmtId="0" fontId="4" fillId="0" borderId="0" xfId="0" applyFont="1" applyFill="1" applyBorder="1"/>
    <xf numFmtId="165" fontId="3" fillId="0" borderId="0" xfId="0" applyNumberFormat="1" applyFont="1" applyFill="1" applyBorder="1"/>
    <xf numFmtId="4" fontId="6" fillId="0" borderId="0" xfId="0" applyNumberFormat="1" applyFont="1" applyFill="1" applyBorder="1"/>
    <xf numFmtId="165" fontId="7" fillId="0" borderId="0" xfId="0" applyNumberFormat="1" applyFont="1" applyFill="1" applyBorder="1"/>
    <xf numFmtId="165" fontId="8" fillId="7" borderId="1" xfId="0" applyNumberFormat="1" applyFont="1" applyFill="1" applyBorder="1"/>
    <xf numFmtId="2" fontId="3" fillId="0" borderId="3" xfId="0" applyNumberFormat="1" applyFont="1" applyBorder="1" applyAlignment="1">
      <alignment vertical="top" textRotation="90" wrapText="1"/>
    </xf>
    <xf numFmtId="0" fontId="10" fillId="2" borderId="1" xfId="0" applyNumberFormat="1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top"/>
    </xf>
    <xf numFmtId="2" fontId="3" fillId="2" borderId="3" xfId="0" applyNumberFormat="1" applyFont="1" applyFill="1" applyBorder="1" applyAlignment="1">
      <alignment horizontal="right" vertical="top" wrapText="1"/>
    </xf>
    <xf numFmtId="2" fontId="6" fillId="2" borderId="1" xfId="0" applyNumberFormat="1" applyFont="1" applyFill="1" applyBorder="1" applyAlignment="1">
      <alignment vertical="top" wrapText="1"/>
    </xf>
    <xf numFmtId="2" fontId="6" fillId="2" borderId="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3" fillId="9" borderId="5" xfId="0" applyFont="1" applyFill="1" applyBorder="1" applyAlignment="1">
      <alignment horizontal="center" wrapText="1"/>
    </xf>
    <xf numFmtId="4" fontId="3" fillId="8" borderId="1" xfId="0" applyNumberFormat="1" applyFont="1" applyFill="1" applyBorder="1"/>
    <xf numFmtId="165" fontId="8" fillId="9" borderId="1" xfId="0" applyNumberFormat="1" applyFont="1" applyFill="1" applyBorder="1"/>
    <xf numFmtId="165" fontId="3" fillId="8" borderId="1" xfId="0" applyNumberFormat="1" applyFont="1" applyFill="1" applyBorder="1" applyAlignment="1">
      <alignment/>
    </xf>
    <xf numFmtId="165" fontId="8" fillId="3" borderId="1" xfId="0" applyNumberFormat="1" applyFont="1" applyFill="1" applyBorder="1"/>
    <xf numFmtId="164" fontId="3" fillId="0" borderId="0" xfId="0" applyNumberFormat="1" applyFont="1" applyFill="1" applyBorder="1"/>
    <xf numFmtId="171" fontId="3" fillId="0" borderId="0" xfId="0" applyNumberFormat="1" applyFont="1" applyFill="1" applyBorder="1"/>
    <xf numFmtId="164" fontId="8" fillId="0" borderId="0" xfId="0" applyNumberFormat="1" applyFont="1" applyFill="1" applyBorder="1"/>
    <xf numFmtId="0" fontId="0" fillId="0" borderId="0" xfId="0" applyFont="1"/>
    <xf numFmtId="165" fontId="11" fillId="0" borderId="0" xfId="0" applyNumberFormat="1" applyFont="1" applyFill="1" applyBorder="1"/>
    <xf numFmtId="0" fontId="0" fillId="0" borderId="5" xfId="0" applyBorder="1" applyAlignment="1">
      <alignment horizontal="center"/>
    </xf>
    <xf numFmtId="2" fontId="3" fillId="0" borderId="6" xfId="0" applyNumberFormat="1" applyFont="1" applyBorder="1" applyAlignment="1">
      <alignment horizontal="left" vertical="top" textRotation="90" wrapText="1"/>
    </xf>
    <xf numFmtId="2" fontId="1" fillId="4" borderId="7" xfId="0" applyNumberFormat="1" applyFont="1" applyFill="1" applyBorder="1" applyAlignment="1">
      <alignment horizontal="center" vertical="top" wrapText="1"/>
    </xf>
    <xf numFmtId="2" fontId="3" fillId="4" borderId="8" xfId="0" applyNumberFormat="1" applyFont="1" applyFill="1" applyBorder="1" applyAlignment="1">
      <alignment horizontal="center" vertical="top" wrapText="1"/>
    </xf>
    <xf numFmtId="2" fontId="3" fillId="4" borderId="5" xfId="0" applyNumberFormat="1" applyFont="1" applyFill="1" applyBorder="1" applyAlignment="1">
      <alignment horizontal="center" vertical="top" wrapText="1"/>
    </xf>
    <xf numFmtId="0" fontId="10" fillId="2" borderId="7" xfId="0" applyNumberFormat="1" applyFont="1" applyFill="1" applyBorder="1" applyAlignment="1">
      <alignment wrapText="1"/>
    </xf>
    <xf numFmtId="2" fontId="6" fillId="2" borderId="7" xfId="0" applyNumberFormat="1" applyFont="1" applyFill="1" applyBorder="1" applyAlignment="1">
      <alignment vertical="top" wrapText="1"/>
    </xf>
    <xf numFmtId="2" fontId="6" fillId="2" borderId="5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wrapText="1"/>
    </xf>
    <xf numFmtId="2" fontId="6" fillId="0" borderId="6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6" fillId="0" borderId="3" xfId="0" applyNumberFormat="1" applyFont="1" applyBorder="1" applyAlignment="1">
      <alignment horizontal="left" textRotation="90" wrapText="1"/>
    </xf>
    <xf numFmtId="2" fontId="7" fillId="0" borderId="6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left" vertical="top" textRotation="90" wrapText="1"/>
    </xf>
    <xf numFmtId="2" fontId="3" fillId="0" borderId="3" xfId="0" applyNumberFormat="1" applyFont="1" applyBorder="1" applyAlignment="1">
      <alignment horizontal="left" vertical="top" textRotation="90" wrapText="1"/>
    </xf>
    <xf numFmtId="2" fontId="4" fillId="0" borderId="6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6" fillId="0" borderId="7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2" fontId="1" fillId="4" borderId="7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textRotation="90" wrapText="1"/>
    </xf>
    <xf numFmtId="2" fontId="3" fillId="0" borderId="13" xfId="0" applyNumberFormat="1" applyFont="1" applyBorder="1" applyAlignment="1">
      <alignment horizontal="center" textRotation="90" wrapText="1"/>
    </xf>
    <xf numFmtId="2" fontId="3" fillId="0" borderId="3" xfId="0" applyNumberFormat="1" applyFont="1" applyBorder="1" applyAlignment="1">
      <alignment horizontal="center" textRotation="90" wrapText="1"/>
    </xf>
    <xf numFmtId="2" fontId="4" fillId="0" borderId="7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5" fontId="3" fillId="10" borderId="7" xfId="0" applyNumberFormat="1" applyFont="1" applyFill="1" applyBorder="1" applyAlignment="1">
      <alignment horizontal="center"/>
    </xf>
    <xf numFmtId="165" fontId="3" fillId="10" borderId="5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2" fontId="1" fillId="4" borderId="8" xfId="0" applyNumberFormat="1" applyFont="1" applyFill="1" applyBorder="1" applyAlignment="1">
      <alignment horizontal="center" vertical="top" wrapText="1"/>
    </xf>
    <xf numFmtId="2" fontId="1" fillId="4" borderId="5" xfId="0" applyNumberFormat="1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wrapText="1"/>
    </xf>
    <xf numFmtId="0" fontId="0" fillId="10" borderId="5" xfId="0" applyFill="1" applyBorder="1"/>
    <xf numFmtId="165" fontId="3" fillId="7" borderId="7" xfId="0" applyNumberFormat="1" applyFont="1" applyFill="1" applyBorder="1" applyAlignment="1">
      <alignment horizontal="center"/>
    </xf>
    <xf numFmtId="165" fontId="3" fillId="7" borderId="5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W36"/>
  <sheetViews>
    <sheetView tabSelected="1" workbookViewId="0" topLeftCell="A1">
      <selection activeCell="E54" sqref="E54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5.8515625" style="0" customWidth="1"/>
    <col min="5" max="5" width="8.8515625" style="0" customWidth="1"/>
    <col min="7" max="7" width="9.57421875" style="0" customWidth="1"/>
    <col min="10" max="10" width="9.140625" style="0" customWidth="1"/>
    <col min="11" max="12" width="9.140625" style="0" hidden="1" customWidth="1"/>
    <col min="17" max="17" width="9.7109375" style="0" bestFit="1" customWidth="1"/>
    <col min="18" max="18" width="8.28125" style="0" customWidth="1"/>
    <col min="19" max="19" width="9.140625" style="0" hidden="1" customWidth="1"/>
  </cols>
  <sheetData>
    <row r="1" spans="1:20" ht="15.75">
      <c r="A1" s="52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2.75">
      <c r="A3" s="53"/>
      <c r="B3" s="84"/>
      <c r="C3" s="84"/>
      <c r="D3" s="84"/>
      <c r="E3" s="85"/>
      <c r="F3" s="82" t="s">
        <v>12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41"/>
      <c r="T3" s="1"/>
    </row>
    <row r="4" spans="1:20" ht="12.75">
      <c r="A4" s="2"/>
      <c r="B4" s="86" t="s">
        <v>13</v>
      </c>
      <c r="C4" s="87"/>
      <c r="D4" s="87"/>
      <c r="E4" s="88"/>
      <c r="F4" s="54" t="s">
        <v>0</v>
      </c>
      <c r="G4" s="55"/>
      <c r="H4" s="55"/>
      <c r="I4" s="55"/>
      <c r="J4" s="55"/>
      <c r="K4" s="55"/>
      <c r="L4" s="55"/>
      <c r="M4" s="55"/>
      <c r="N4" s="55"/>
      <c r="O4" s="55"/>
      <c r="P4" s="56" t="s">
        <v>14</v>
      </c>
      <c r="Q4" s="57"/>
      <c r="R4" s="60" t="s">
        <v>15</v>
      </c>
      <c r="S4" s="89"/>
      <c r="T4" s="63" t="s">
        <v>3</v>
      </c>
    </row>
    <row r="5" spans="1:20" ht="12.75">
      <c r="A5" s="3"/>
      <c r="B5" s="66" t="s">
        <v>16</v>
      </c>
      <c r="C5" s="66" t="s">
        <v>1</v>
      </c>
      <c r="D5" s="66" t="s">
        <v>45</v>
      </c>
      <c r="E5" s="70" t="s">
        <v>2</v>
      </c>
      <c r="F5" s="68" t="s">
        <v>17</v>
      </c>
      <c r="G5" s="68" t="s">
        <v>18</v>
      </c>
      <c r="H5" s="68" t="s">
        <v>19</v>
      </c>
      <c r="I5" s="68" t="s">
        <v>20</v>
      </c>
      <c r="J5" s="68" t="s">
        <v>21</v>
      </c>
      <c r="K5" s="68" t="s">
        <v>22</v>
      </c>
      <c r="L5" s="68" t="s">
        <v>23</v>
      </c>
      <c r="M5" s="68" t="s">
        <v>24</v>
      </c>
      <c r="N5" s="72" t="s">
        <v>25</v>
      </c>
      <c r="O5" s="74"/>
      <c r="P5" s="58"/>
      <c r="Q5" s="59"/>
      <c r="R5" s="61"/>
      <c r="S5" s="90"/>
      <c r="T5" s="64"/>
    </row>
    <row r="6" spans="1:20" ht="129.75">
      <c r="A6" s="4"/>
      <c r="B6" s="67"/>
      <c r="C6" s="67"/>
      <c r="D6" s="67"/>
      <c r="E6" s="71"/>
      <c r="F6" s="69"/>
      <c r="G6" s="69"/>
      <c r="H6" s="69"/>
      <c r="I6" s="69"/>
      <c r="J6" s="69"/>
      <c r="K6" s="69"/>
      <c r="L6" s="69"/>
      <c r="M6" s="69"/>
      <c r="N6" s="24" t="s">
        <v>46</v>
      </c>
      <c r="O6" s="24" t="s">
        <v>51</v>
      </c>
      <c r="P6" s="42" t="s">
        <v>26</v>
      </c>
      <c r="Q6" s="42" t="s">
        <v>27</v>
      </c>
      <c r="R6" s="62"/>
      <c r="S6" s="91"/>
      <c r="T6" s="65"/>
    </row>
    <row r="7" spans="1:20" ht="15">
      <c r="A7" s="25">
        <v>2016</v>
      </c>
      <c r="B7" s="26">
        <v>7</v>
      </c>
      <c r="C7" s="26">
        <v>3</v>
      </c>
      <c r="D7" s="26">
        <v>0</v>
      </c>
      <c r="E7" s="6">
        <f>SUM(B7:D7)</f>
        <v>10</v>
      </c>
      <c r="F7" s="27">
        <v>0.9</v>
      </c>
      <c r="G7" s="27">
        <v>2</v>
      </c>
      <c r="H7" s="27">
        <v>1.4</v>
      </c>
      <c r="I7" s="27">
        <v>0</v>
      </c>
      <c r="J7" s="27">
        <v>1.2</v>
      </c>
      <c r="K7" s="27">
        <v>0</v>
      </c>
      <c r="L7" s="27">
        <v>0</v>
      </c>
      <c r="M7" s="27">
        <v>1.5</v>
      </c>
      <c r="N7" s="27">
        <v>0</v>
      </c>
      <c r="O7" s="27">
        <v>0</v>
      </c>
      <c r="P7" s="28">
        <v>1.5</v>
      </c>
      <c r="Q7" s="28">
        <v>1.5</v>
      </c>
      <c r="R7" s="29">
        <v>0</v>
      </c>
      <c r="S7" s="29">
        <v>0</v>
      </c>
      <c r="T7" s="5">
        <f>SUM(F7:S7)</f>
        <v>10</v>
      </c>
    </row>
    <row r="8" spans="1:20" ht="15">
      <c r="A8" s="25">
        <v>2017</v>
      </c>
      <c r="B8" s="92" t="s">
        <v>47</v>
      </c>
      <c r="C8" s="93"/>
      <c r="D8" s="94"/>
      <c r="E8" s="6">
        <v>10</v>
      </c>
      <c r="F8" s="27">
        <v>0.9</v>
      </c>
      <c r="G8" s="27">
        <v>2</v>
      </c>
      <c r="H8" s="27">
        <v>1.4</v>
      </c>
      <c r="I8" s="27">
        <v>0</v>
      </c>
      <c r="J8" s="27">
        <v>1.2</v>
      </c>
      <c r="K8" s="27">
        <v>0</v>
      </c>
      <c r="L8" s="27">
        <v>0</v>
      </c>
      <c r="M8" s="27">
        <v>1.5</v>
      </c>
      <c r="N8" s="27">
        <v>0</v>
      </c>
      <c r="O8" s="27">
        <v>0</v>
      </c>
      <c r="P8" s="28">
        <v>1.5</v>
      </c>
      <c r="Q8" s="28">
        <v>1.5</v>
      </c>
      <c r="R8" s="29">
        <v>0</v>
      </c>
      <c r="S8" s="29">
        <v>0</v>
      </c>
      <c r="T8" s="5">
        <f>SUM(F8:S8)</f>
        <v>10</v>
      </c>
    </row>
    <row r="9" spans="1:20" ht="15">
      <c r="A9" s="25">
        <v>2017</v>
      </c>
      <c r="B9" s="92" t="s">
        <v>48</v>
      </c>
      <c r="C9" s="93"/>
      <c r="D9" s="94"/>
      <c r="E9" s="6">
        <v>10</v>
      </c>
      <c r="F9" s="27">
        <v>0.9</v>
      </c>
      <c r="G9" s="27">
        <v>2</v>
      </c>
      <c r="H9" s="27">
        <v>1.4</v>
      </c>
      <c r="I9" s="27">
        <v>0</v>
      </c>
      <c r="J9" s="27">
        <v>1.2</v>
      </c>
      <c r="K9" s="27">
        <v>0</v>
      </c>
      <c r="L9" s="27">
        <v>0</v>
      </c>
      <c r="M9" s="27">
        <v>1.5</v>
      </c>
      <c r="N9" s="27">
        <v>0</v>
      </c>
      <c r="O9" s="27">
        <v>0</v>
      </c>
      <c r="P9" s="28">
        <v>1.5</v>
      </c>
      <c r="Q9" s="28">
        <v>1.5</v>
      </c>
      <c r="R9" s="29">
        <v>0</v>
      </c>
      <c r="S9" s="29"/>
      <c r="T9" s="5">
        <f>SUM(F9:S9)</f>
        <v>10</v>
      </c>
    </row>
    <row r="10" spans="1:20" ht="15">
      <c r="A10" s="46">
        <v>2018</v>
      </c>
      <c r="B10" s="93" t="s">
        <v>47</v>
      </c>
      <c r="C10" s="93"/>
      <c r="D10" s="94"/>
      <c r="E10" s="6">
        <v>10</v>
      </c>
      <c r="F10" s="49">
        <v>0.9</v>
      </c>
      <c r="G10" s="49">
        <v>2</v>
      </c>
      <c r="H10" s="49">
        <v>0</v>
      </c>
      <c r="I10" s="49">
        <v>0</v>
      </c>
      <c r="J10" s="49">
        <v>1.2</v>
      </c>
      <c r="K10" s="49">
        <v>0</v>
      </c>
      <c r="L10" s="49">
        <v>0</v>
      </c>
      <c r="M10" s="49">
        <v>1.5</v>
      </c>
      <c r="N10" s="49">
        <v>0</v>
      </c>
      <c r="O10" s="49">
        <v>1.4</v>
      </c>
      <c r="P10" s="47">
        <v>1.5</v>
      </c>
      <c r="Q10" s="48">
        <v>1.5</v>
      </c>
      <c r="R10" s="29">
        <v>0</v>
      </c>
      <c r="S10" s="29"/>
      <c r="T10" s="5">
        <v>10</v>
      </c>
    </row>
    <row r="11" spans="1:20" ht="15">
      <c r="A11" s="46">
        <v>2018</v>
      </c>
      <c r="B11" s="93" t="s">
        <v>48</v>
      </c>
      <c r="C11" s="93"/>
      <c r="D11" s="94"/>
      <c r="E11" s="6">
        <v>10</v>
      </c>
      <c r="F11" s="49">
        <v>0.9</v>
      </c>
      <c r="G11" s="49">
        <v>2</v>
      </c>
      <c r="H11" s="49">
        <v>0</v>
      </c>
      <c r="I11" s="49">
        <v>0</v>
      </c>
      <c r="J11" s="49">
        <v>1.2</v>
      </c>
      <c r="K11" s="49">
        <v>0</v>
      </c>
      <c r="L11" s="49">
        <v>0</v>
      </c>
      <c r="M11" s="49">
        <v>1.5</v>
      </c>
      <c r="N11" s="49">
        <v>0</v>
      </c>
      <c r="O11" s="49">
        <v>1.4</v>
      </c>
      <c r="P11" s="28">
        <v>1.5</v>
      </c>
      <c r="Q11" s="28">
        <v>1.5</v>
      </c>
      <c r="R11" s="29">
        <v>0</v>
      </c>
      <c r="S11" s="29"/>
      <c r="T11" s="5">
        <f>SUM(F11:S11)</f>
        <v>10</v>
      </c>
    </row>
    <row r="12" spans="1:20" ht="22.5">
      <c r="A12" s="95" t="s">
        <v>28</v>
      </c>
      <c r="B12" s="96"/>
      <c r="C12" s="96"/>
      <c r="D12" s="97"/>
      <c r="E12" s="6">
        <v>1121.4</v>
      </c>
      <c r="F12" s="72" t="s">
        <v>29</v>
      </c>
      <c r="G12" s="73"/>
      <c r="H12" s="73"/>
      <c r="I12" s="73"/>
      <c r="J12" s="73"/>
      <c r="K12" s="73"/>
      <c r="L12" s="73"/>
      <c r="M12" s="73"/>
      <c r="N12" s="73"/>
      <c r="O12" s="74"/>
      <c r="P12" s="75" t="s">
        <v>30</v>
      </c>
      <c r="Q12" s="76"/>
      <c r="R12" s="5" t="s">
        <v>31</v>
      </c>
      <c r="S12" s="5"/>
      <c r="T12" s="5"/>
    </row>
    <row r="13" spans="1:20" ht="12.75">
      <c r="A13" s="77" t="s">
        <v>32</v>
      </c>
      <c r="B13" s="78"/>
      <c r="C13" s="78"/>
      <c r="D13" s="78"/>
      <c r="E13" s="79"/>
      <c r="F13" s="7">
        <f>E12*F7</f>
        <v>1009.2600000000001</v>
      </c>
      <c r="G13" s="7">
        <f>E12*G7</f>
        <v>2242.8</v>
      </c>
      <c r="H13" s="7">
        <f>E12*H8</f>
        <v>1569.96</v>
      </c>
      <c r="I13" s="7">
        <f>E12*I7</f>
        <v>0</v>
      </c>
      <c r="J13" s="7">
        <f>E12*J7</f>
        <v>1345.68</v>
      </c>
      <c r="K13" s="7">
        <f>SUM(K7*2002.5)</f>
        <v>0</v>
      </c>
      <c r="L13" s="7">
        <f>SUM(L7*2002.5)</f>
        <v>0</v>
      </c>
      <c r="M13" s="7">
        <f>E12*M7</f>
        <v>1682.1000000000001</v>
      </c>
      <c r="N13" s="7">
        <f>SUM(E12*N7)</f>
        <v>0</v>
      </c>
      <c r="O13" s="7">
        <f>E12*O10</f>
        <v>1569.96</v>
      </c>
      <c r="P13" s="7">
        <f>E12*P7</f>
        <v>1682.1000000000001</v>
      </c>
      <c r="Q13" s="7">
        <f>E12*Q7</f>
        <v>1682.1000000000001</v>
      </c>
      <c r="R13" s="7">
        <f>E12*R7</f>
        <v>0</v>
      </c>
      <c r="S13" s="7">
        <v>0</v>
      </c>
      <c r="T13" s="7">
        <f>SUM(F13:R13)</f>
        <v>12783.960000000003</v>
      </c>
    </row>
    <row r="14" spans="1:20" ht="12.75">
      <c r="A14" s="100" t="s">
        <v>33</v>
      </c>
      <c r="B14" s="100"/>
      <c r="C14" s="100"/>
      <c r="D14" s="100"/>
      <c r="E14" s="101"/>
      <c r="F14" s="80" t="s">
        <v>34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</row>
    <row r="15" spans="1:20" ht="17.25" customHeight="1">
      <c r="A15" s="108" t="s">
        <v>35</v>
      </c>
      <c r="B15" s="108"/>
      <c r="C15" s="108"/>
      <c r="D15" s="109"/>
      <c r="E15" s="8">
        <v>-99895.52000000008</v>
      </c>
      <c r="F15" s="43"/>
      <c r="G15" s="44"/>
      <c r="H15" s="9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</row>
    <row r="16" spans="1:20" ht="12.75">
      <c r="A16" s="30"/>
      <c r="B16" s="104" t="s">
        <v>44</v>
      </c>
      <c r="C16" s="104"/>
      <c r="D16" s="31" t="s">
        <v>33</v>
      </c>
      <c r="E16" s="32" t="s">
        <v>11</v>
      </c>
      <c r="F16" s="43"/>
      <c r="G16" s="44"/>
      <c r="H16" s="9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</row>
    <row r="17" spans="1:20" ht="12.75">
      <c r="A17" s="10" t="s">
        <v>36</v>
      </c>
      <c r="B17" s="98">
        <v>11214</v>
      </c>
      <c r="C17" s="105"/>
      <c r="D17" s="33">
        <v>10468.29</v>
      </c>
      <c r="E17" s="34"/>
      <c r="F17" s="11">
        <f>E12*F8</f>
        <v>1009.2600000000001</v>
      </c>
      <c r="G17" s="11">
        <v>1832</v>
      </c>
      <c r="H17" s="12">
        <v>0</v>
      </c>
      <c r="I17" s="11">
        <v>0</v>
      </c>
      <c r="J17" s="11">
        <v>2579.22</v>
      </c>
      <c r="K17" s="11">
        <v>0</v>
      </c>
      <c r="L17" s="11">
        <v>0</v>
      </c>
      <c r="M17" s="11">
        <f>E12*M8</f>
        <v>1682.1000000000001</v>
      </c>
      <c r="N17" s="11">
        <v>0</v>
      </c>
      <c r="O17" s="11">
        <v>0</v>
      </c>
      <c r="P17" s="35">
        <v>0</v>
      </c>
      <c r="Q17" s="35">
        <v>0</v>
      </c>
      <c r="R17" s="11">
        <v>0</v>
      </c>
      <c r="S17" s="11">
        <v>0</v>
      </c>
      <c r="T17" s="13">
        <f aca="true" t="shared" si="0" ref="T17:T28">SUM(F17:S17)</f>
        <v>7102.58</v>
      </c>
    </row>
    <row r="18" spans="1:20" ht="12.75">
      <c r="A18" s="10" t="s">
        <v>37</v>
      </c>
      <c r="B18" s="98">
        <v>11214</v>
      </c>
      <c r="C18" s="99"/>
      <c r="D18" s="33">
        <v>10982.74</v>
      </c>
      <c r="E18" s="34"/>
      <c r="F18" s="11">
        <v>1009.2600000000001</v>
      </c>
      <c r="G18" s="11">
        <v>1832</v>
      </c>
      <c r="H18" s="12">
        <v>0</v>
      </c>
      <c r="I18" s="11">
        <v>0</v>
      </c>
      <c r="J18" s="11">
        <v>2579.22</v>
      </c>
      <c r="K18" s="11">
        <v>0</v>
      </c>
      <c r="L18" s="11">
        <v>0</v>
      </c>
      <c r="M18" s="11">
        <v>1682.1000000000001</v>
      </c>
      <c r="N18" s="11">
        <v>0</v>
      </c>
      <c r="O18" s="11">
        <v>0</v>
      </c>
      <c r="P18" s="35">
        <v>0</v>
      </c>
      <c r="Q18" s="35">
        <v>0</v>
      </c>
      <c r="R18" s="11">
        <v>0</v>
      </c>
      <c r="S18" s="11"/>
      <c r="T18" s="13">
        <f t="shared" si="0"/>
        <v>7102.58</v>
      </c>
    </row>
    <row r="19" spans="1:20" ht="12.75">
      <c r="A19" s="10" t="s">
        <v>4</v>
      </c>
      <c r="B19" s="98">
        <v>11214</v>
      </c>
      <c r="C19" s="99"/>
      <c r="D19" s="33">
        <v>10984.97</v>
      </c>
      <c r="E19" s="34"/>
      <c r="F19" s="11">
        <v>1009.2600000000001</v>
      </c>
      <c r="G19" s="11">
        <v>1832</v>
      </c>
      <c r="H19" s="12">
        <v>0</v>
      </c>
      <c r="I19" s="11">
        <v>0</v>
      </c>
      <c r="J19" s="11">
        <v>2579.22</v>
      </c>
      <c r="K19" s="11"/>
      <c r="L19" s="11"/>
      <c r="M19" s="11">
        <v>1682.1000000000001</v>
      </c>
      <c r="N19" s="11">
        <v>0</v>
      </c>
      <c r="O19" s="11">
        <v>0</v>
      </c>
      <c r="P19" s="35">
        <v>0</v>
      </c>
      <c r="Q19" s="35">
        <v>0</v>
      </c>
      <c r="R19" s="11">
        <v>0</v>
      </c>
      <c r="S19" s="11"/>
      <c r="T19" s="13">
        <f t="shared" si="0"/>
        <v>7102.58</v>
      </c>
    </row>
    <row r="20" spans="1:20" ht="12.75">
      <c r="A20" s="10" t="s">
        <v>38</v>
      </c>
      <c r="B20" s="98">
        <v>11214</v>
      </c>
      <c r="C20" s="99"/>
      <c r="D20" s="33">
        <v>9628.9</v>
      </c>
      <c r="E20" s="34"/>
      <c r="F20" s="11">
        <v>1009.2600000000001</v>
      </c>
      <c r="G20" s="11">
        <v>1832</v>
      </c>
      <c r="H20" s="12">
        <v>0</v>
      </c>
      <c r="I20" s="11">
        <v>0</v>
      </c>
      <c r="J20" s="11">
        <v>2579.22</v>
      </c>
      <c r="K20" s="11"/>
      <c r="L20" s="11"/>
      <c r="M20" s="11">
        <v>1682.1000000000001</v>
      </c>
      <c r="N20" s="11">
        <v>0</v>
      </c>
      <c r="O20" s="11">
        <v>0</v>
      </c>
      <c r="P20" s="35">
        <v>0</v>
      </c>
      <c r="Q20" s="35">
        <v>0</v>
      </c>
      <c r="R20" s="11">
        <v>0</v>
      </c>
      <c r="S20" s="11"/>
      <c r="T20" s="13">
        <f t="shared" si="0"/>
        <v>7102.58</v>
      </c>
    </row>
    <row r="21" spans="1:20" ht="12.75">
      <c r="A21" s="10" t="s">
        <v>5</v>
      </c>
      <c r="B21" s="98">
        <v>11214</v>
      </c>
      <c r="C21" s="99"/>
      <c r="D21" s="33">
        <v>10186</v>
      </c>
      <c r="E21" s="34"/>
      <c r="F21" s="11">
        <v>1009.2600000000001</v>
      </c>
      <c r="G21" s="11">
        <v>1832</v>
      </c>
      <c r="H21" s="12">
        <v>0</v>
      </c>
      <c r="I21" s="11">
        <v>0</v>
      </c>
      <c r="J21" s="11">
        <v>2579.22</v>
      </c>
      <c r="K21" s="11"/>
      <c r="L21" s="11"/>
      <c r="M21" s="11">
        <v>1682.1000000000001</v>
      </c>
      <c r="N21" s="11">
        <v>0</v>
      </c>
      <c r="O21" s="11">
        <v>0</v>
      </c>
      <c r="P21" s="35">
        <v>0</v>
      </c>
      <c r="Q21" s="35">
        <v>0</v>
      </c>
      <c r="R21" s="11">
        <v>0</v>
      </c>
      <c r="S21" s="11"/>
      <c r="T21" s="13">
        <f t="shared" si="0"/>
        <v>7102.58</v>
      </c>
    </row>
    <row r="22" spans="1:20" ht="12.75">
      <c r="A22" s="10" t="s">
        <v>6</v>
      </c>
      <c r="B22" s="98">
        <v>11214</v>
      </c>
      <c r="C22" s="99"/>
      <c r="D22" s="33">
        <v>11346.99</v>
      </c>
      <c r="E22" s="34"/>
      <c r="F22" s="11">
        <v>1009.2600000000001</v>
      </c>
      <c r="G22" s="11">
        <v>1832</v>
      </c>
      <c r="H22" s="12">
        <v>0</v>
      </c>
      <c r="I22" s="11">
        <v>0</v>
      </c>
      <c r="J22" s="11">
        <v>2579.22</v>
      </c>
      <c r="K22" s="11"/>
      <c r="L22" s="11"/>
      <c r="M22" s="11">
        <v>1682.1000000000001</v>
      </c>
      <c r="N22" s="11">
        <v>0</v>
      </c>
      <c r="O22" s="11">
        <v>0</v>
      </c>
      <c r="P22" s="35">
        <v>0</v>
      </c>
      <c r="Q22" s="35">
        <v>0</v>
      </c>
      <c r="R22" s="11">
        <v>0</v>
      </c>
      <c r="S22" s="11"/>
      <c r="T22" s="13">
        <f t="shared" si="0"/>
        <v>7102.58</v>
      </c>
    </row>
    <row r="23" spans="1:20" ht="12.75">
      <c r="A23" s="10" t="s">
        <v>7</v>
      </c>
      <c r="B23" s="98">
        <v>11214</v>
      </c>
      <c r="C23" s="99"/>
      <c r="D23" s="33">
        <v>12781.19</v>
      </c>
      <c r="E23" s="34"/>
      <c r="F23" s="11">
        <v>1009.2600000000001</v>
      </c>
      <c r="G23" s="11">
        <v>1832</v>
      </c>
      <c r="H23" s="12">
        <v>0</v>
      </c>
      <c r="I23" s="11">
        <v>0</v>
      </c>
      <c r="J23" s="11">
        <v>2579.22</v>
      </c>
      <c r="K23" s="11"/>
      <c r="L23" s="11"/>
      <c r="M23" s="11">
        <v>1682.1000000000001</v>
      </c>
      <c r="N23" s="11">
        <v>0</v>
      </c>
      <c r="O23" s="11">
        <v>0</v>
      </c>
      <c r="P23" s="35">
        <v>4361</v>
      </c>
      <c r="Q23" s="35">
        <v>0</v>
      </c>
      <c r="R23" s="11">
        <v>0</v>
      </c>
      <c r="S23" s="11"/>
      <c r="T23" s="13">
        <f t="shared" si="0"/>
        <v>11463.58</v>
      </c>
    </row>
    <row r="24" spans="1:20" ht="12.75">
      <c r="A24" s="10" t="s">
        <v>8</v>
      </c>
      <c r="B24" s="98">
        <v>11214</v>
      </c>
      <c r="C24" s="99"/>
      <c r="D24" s="33">
        <v>12670.33</v>
      </c>
      <c r="E24" s="34"/>
      <c r="F24" s="11">
        <v>1009.2600000000001</v>
      </c>
      <c r="G24" s="11">
        <v>1832</v>
      </c>
      <c r="H24" s="12">
        <v>0</v>
      </c>
      <c r="I24" s="11">
        <v>0</v>
      </c>
      <c r="J24" s="11">
        <v>2579.22</v>
      </c>
      <c r="K24" s="11"/>
      <c r="L24" s="11"/>
      <c r="M24" s="11">
        <v>1682.1000000000001</v>
      </c>
      <c r="N24" s="11">
        <v>0</v>
      </c>
      <c r="O24" s="11">
        <v>0</v>
      </c>
      <c r="P24" s="35">
        <v>0</v>
      </c>
      <c r="Q24" s="35">
        <v>0</v>
      </c>
      <c r="R24" s="11">
        <v>0</v>
      </c>
      <c r="S24" s="11"/>
      <c r="T24" s="13">
        <f t="shared" si="0"/>
        <v>7102.58</v>
      </c>
    </row>
    <row r="25" spans="1:20" ht="12.75">
      <c r="A25" s="10" t="s">
        <v>39</v>
      </c>
      <c r="B25" s="98">
        <v>11214</v>
      </c>
      <c r="C25" s="99"/>
      <c r="D25" s="33">
        <v>11110.88</v>
      </c>
      <c r="E25" s="34"/>
      <c r="F25" s="11">
        <v>1009.2600000000001</v>
      </c>
      <c r="G25" s="11">
        <v>1832</v>
      </c>
      <c r="H25" s="12">
        <v>0</v>
      </c>
      <c r="I25" s="11">
        <v>0</v>
      </c>
      <c r="J25" s="11">
        <v>2579.22</v>
      </c>
      <c r="K25" s="11"/>
      <c r="L25" s="11"/>
      <c r="M25" s="11">
        <v>1682.1000000000001</v>
      </c>
      <c r="N25" s="11">
        <v>0</v>
      </c>
      <c r="O25" s="11">
        <v>876.34</v>
      </c>
      <c r="P25" s="35">
        <v>0</v>
      </c>
      <c r="Q25" s="35">
        <v>0</v>
      </c>
      <c r="R25" s="11">
        <v>0</v>
      </c>
      <c r="S25" s="11"/>
      <c r="T25" s="13">
        <f t="shared" si="0"/>
        <v>7978.92</v>
      </c>
    </row>
    <row r="26" spans="1:20" ht="12.75">
      <c r="A26" s="10" t="s">
        <v>40</v>
      </c>
      <c r="B26" s="98">
        <v>11214</v>
      </c>
      <c r="C26" s="99"/>
      <c r="D26" s="33">
        <v>9369.77</v>
      </c>
      <c r="E26" s="34"/>
      <c r="F26" s="11">
        <v>1009.2600000000001</v>
      </c>
      <c r="G26" s="11">
        <v>1832</v>
      </c>
      <c r="H26" s="12">
        <v>0</v>
      </c>
      <c r="I26" s="11">
        <v>0</v>
      </c>
      <c r="J26" s="11">
        <v>2579.22</v>
      </c>
      <c r="K26" s="11"/>
      <c r="L26" s="11"/>
      <c r="M26" s="11">
        <v>1682.1000000000001</v>
      </c>
      <c r="N26" s="11">
        <v>0</v>
      </c>
      <c r="O26" s="11">
        <v>0</v>
      </c>
      <c r="P26" s="35">
        <v>0</v>
      </c>
      <c r="Q26" s="35">
        <v>0</v>
      </c>
      <c r="R26" s="11">
        <v>0</v>
      </c>
      <c r="S26" s="11"/>
      <c r="T26" s="13">
        <f t="shared" si="0"/>
        <v>7102.58</v>
      </c>
    </row>
    <row r="27" spans="1:20" ht="12.75">
      <c r="A27" s="10" t="s">
        <v>41</v>
      </c>
      <c r="B27" s="98">
        <v>11046</v>
      </c>
      <c r="C27" s="99"/>
      <c r="D27" s="33">
        <v>9459.31</v>
      </c>
      <c r="E27" s="34"/>
      <c r="F27" s="11">
        <v>1009.2600000000001</v>
      </c>
      <c r="G27" s="11">
        <v>1832</v>
      </c>
      <c r="H27" s="12">
        <v>0</v>
      </c>
      <c r="I27" s="11">
        <v>0</v>
      </c>
      <c r="J27" s="11">
        <v>2579.22</v>
      </c>
      <c r="K27" s="11"/>
      <c r="L27" s="11"/>
      <c r="M27" s="11">
        <v>1682.1000000000001</v>
      </c>
      <c r="N27" s="11">
        <v>0</v>
      </c>
      <c r="O27" s="11">
        <v>0</v>
      </c>
      <c r="P27" s="35">
        <v>0</v>
      </c>
      <c r="Q27" s="35">
        <v>0</v>
      </c>
      <c r="R27" s="11">
        <v>0</v>
      </c>
      <c r="S27" s="11"/>
      <c r="T27" s="13">
        <f t="shared" si="0"/>
        <v>7102.58</v>
      </c>
    </row>
    <row r="28" spans="1:20" ht="12.75">
      <c r="A28" s="10" t="s">
        <v>49</v>
      </c>
      <c r="B28" s="98">
        <v>11054</v>
      </c>
      <c r="C28" s="99"/>
      <c r="D28" s="33">
        <v>11868.69</v>
      </c>
      <c r="E28" s="34"/>
      <c r="F28" s="11">
        <v>1009.2600000000001</v>
      </c>
      <c r="G28" s="11">
        <v>1832</v>
      </c>
      <c r="H28" s="12">
        <v>0</v>
      </c>
      <c r="I28" s="11">
        <v>0</v>
      </c>
      <c r="J28" s="11">
        <v>2579.22</v>
      </c>
      <c r="K28" s="11"/>
      <c r="L28" s="11"/>
      <c r="M28" s="11">
        <v>1682.1000000000001</v>
      </c>
      <c r="N28" s="11">
        <v>0</v>
      </c>
      <c r="O28" s="11">
        <v>0</v>
      </c>
      <c r="P28" s="35">
        <v>0</v>
      </c>
      <c r="Q28" s="35">
        <v>0</v>
      </c>
      <c r="R28" s="11">
        <v>0</v>
      </c>
      <c r="S28" s="11"/>
      <c r="T28" s="13">
        <f t="shared" si="0"/>
        <v>7102.58</v>
      </c>
    </row>
    <row r="29" spans="1:20" ht="24">
      <c r="A29" s="14" t="s">
        <v>42</v>
      </c>
      <c r="B29" s="98">
        <v>0</v>
      </c>
      <c r="C29" s="99"/>
      <c r="D29" s="33">
        <f>1800+1800+1800+1800</f>
        <v>7200</v>
      </c>
      <c r="E29" s="1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35"/>
      <c r="Q29" s="35"/>
      <c r="R29" s="11"/>
      <c r="S29" s="11"/>
      <c r="T29" s="13"/>
    </row>
    <row r="30" spans="1:20" ht="12.75">
      <c r="A30" s="15" t="s">
        <v>2</v>
      </c>
      <c r="B30" s="106">
        <f>SUM(B17:B29)</f>
        <v>134240</v>
      </c>
      <c r="C30" s="107"/>
      <c r="D30" s="23">
        <f>SUM(D17:D29)</f>
        <v>138058.06</v>
      </c>
      <c r="E30" s="16"/>
      <c r="F30" s="16">
        <f>SUM(F17:F29)</f>
        <v>12111.12</v>
      </c>
      <c r="G30" s="16">
        <f>SUM(G17:G29)</f>
        <v>21984</v>
      </c>
      <c r="H30" s="16">
        <f>SUM(H17:H29)</f>
        <v>0</v>
      </c>
      <c r="I30" s="16">
        <f>SUM(I17:I29)</f>
        <v>0</v>
      </c>
      <c r="J30" s="16">
        <f>SUM(J17:J29)</f>
        <v>30950.640000000003</v>
      </c>
      <c r="K30" s="16"/>
      <c r="L30" s="16"/>
      <c r="M30" s="16">
        <f aca="true" t="shared" si="1" ref="M30:R30">SUM(M17:M29)</f>
        <v>20185.199999999997</v>
      </c>
      <c r="N30" s="16">
        <f t="shared" si="1"/>
        <v>0</v>
      </c>
      <c r="O30" s="16">
        <f t="shared" si="1"/>
        <v>876.34</v>
      </c>
      <c r="P30" s="23">
        <f t="shared" si="1"/>
        <v>4361</v>
      </c>
      <c r="Q30" s="23">
        <f t="shared" si="1"/>
        <v>0</v>
      </c>
      <c r="R30" s="16">
        <f t="shared" si="1"/>
        <v>0</v>
      </c>
      <c r="S30" s="16"/>
      <c r="T30" s="17">
        <f>SUM(T17:T29)</f>
        <v>90468.30000000002</v>
      </c>
    </row>
    <row r="31" spans="1:23" ht="12.7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2" t="s">
        <v>10</v>
      </c>
      <c r="R31" s="81">
        <f>SUM(E15+D30-T30)</f>
        <v>-52305.7600000001</v>
      </c>
      <c r="S31" s="81"/>
      <c r="T31" s="81"/>
      <c r="W31" s="39" t="s">
        <v>50</v>
      </c>
    </row>
    <row r="32" spans="1:20" ht="12.75">
      <c r="A32" s="19"/>
      <c r="B32" s="20"/>
      <c r="C32" s="3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</row>
    <row r="33" spans="1:20" ht="12.75">
      <c r="A33" s="19"/>
      <c r="B33" s="20" t="s">
        <v>9</v>
      </c>
      <c r="C33" s="110">
        <v>876.34</v>
      </c>
      <c r="D33" s="110"/>
      <c r="E33" s="20" t="s">
        <v>43</v>
      </c>
      <c r="F33" s="20"/>
      <c r="G33" s="20"/>
      <c r="H33" s="20"/>
      <c r="I33" s="20" t="s">
        <v>50</v>
      </c>
      <c r="J33" s="20"/>
      <c r="K33" s="20"/>
      <c r="L33" s="20"/>
      <c r="M33" s="20"/>
      <c r="O33" s="20"/>
      <c r="P33" s="20"/>
      <c r="Q33" s="20"/>
      <c r="R33" s="20"/>
      <c r="S33" s="20"/>
      <c r="T33" s="21"/>
    </row>
    <row r="34" spans="1:20" ht="12.75">
      <c r="A34" s="19"/>
      <c r="B34" s="20"/>
      <c r="C34" s="3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</row>
    <row r="35" spans="1:20" ht="12.75">
      <c r="A35" s="19"/>
      <c r="B35" s="20"/>
      <c r="C35" s="36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1"/>
    </row>
    <row r="36" spans="1:20" ht="12.75">
      <c r="A36" s="19"/>
      <c r="B36" s="20"/>
      <c r="C36" s="37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40"/>
      <c r="O36" s="20"/>
      <c r="P36" s="20"/>
      <c r="Q36" s="20"/>
      <c r="R36" s="20"/>
      <c r="S36" s="20"/>
      <c r="T36" s="21"/>
    </row>
  </sheetData>
  <mergeCells count="51">
    <mergeCell ref="A15:D15"/>
    <mergeCell ref="P12:Q12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N5:O5"/>
    <mergeCell ref="F12:O12"/>
    <mergeCell ref="B5:B6"/>
    <mergeCell ref="D5:D6"/>
    <mergeCell ref="E5:E6"/>
    <mergeCell ref="F5:F6"/>
    <mergeCell ref="G5:G6"/>
    <mergeCell ref="F14:T14"/>
    <mergeCell ref="M5:M6"/>
    <mergeCell ref="B26:C26"/>
    <mergeCell ref="B27:C27"/>
    <mergeCell ref="B17:C17"/>
    <mergeCell ref="B8:D8"/>
    <mergeCell ref="B9:D9"/>
    <mergeCell ref="A12:D12"/>
    <mergeCell ref="A13:E13"/>
    <mergeCell ref="A14:E14"/>
    <mergeCell ref="B11:D11"/>
    <mergeCell ref="H5:H6"/>
    <mergeCell ref="I5:I6"/>
    <mergeCell ref="J5:J6"/>
    <mergeCell ref="K5:K6"/>
    <mergeCell ref="L5:L6"/>
    <mergeCell ref="C5:C6"/>
    <mergeCell ref="R31:T31"/>
    <mergeCell ref="C33:D33"/>
    <mergeCell ref="B30:C30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8:C28"/>
    <mergeCell ref="B10:D10"/>
  </mergeCells>
  <printOptions/>
  <pageMargins left="0.09375" right="0.010416666666666666" top="0.125" bottom="0.11458333333333333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</cp:lastModifiedBy>
  <cp:lastPrinted>2019-02-05T12:11:56Z</cp:lastPrinted>
  <dcterms:created xsi:type="dcterms:W3CDTF">1996-10-08T23:32:33Z</dcterms:created>
  <dcterms:modified xsi:type="dcterms:W3CDTF">2019-02-11T07:46:31Z</dcterms:modified>
  <cp:category/>
  <cp:version/>
  <cp:contentType/>
  <cp:contentStatus/>
</cp:coreProperties>
</file>