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5895" activeTab="0"/>
  </bookViews>
  <sheets>
    <sheet name="2018" sheetId="1" r:id="rId1"/>
  </sheets>
  <definedNames>
    <definedName name="_xlnm.Print_Area" localSheetId="0">'2018'!$D$32:$H$35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670,51-тех.обслуживание ОДГО</t>
        </r>
      </text>
    </comment>
    <comment ref="O27" authorId="0">
      <text>
        <r>
          <rPr>
            <b/>
            <sz val="9"/>
            <rFont val="Tahoma"/>
            <family val="2"/>
          </rPr>
          <t xml:space="preserve">User
</t>
        </r>
        <r>
          <rPr>
            <sz val="9"/>
            <rFont val="Tahoma"/>
            <family val="2"/>
          </rPr>
          <t xml:space="preserve">8800-вывоз мусора из подвала
13320-очистка подвала от мусора
</t>
        </r>
      </text>
    </comment>
    <comment ref="G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2836,10-1150 з/п+налоги+500 вывоз смет</t>
        </r>
      </text>
    </comment>
  </commentList>
</comments>
</file>

<file path=xl/sharedStrings.xml><?xml version="1.0" encoding="utf-8"?>
<sst xmlns="http://schemas.openxmlformats.org/spreadsheetml/2006/main" count="58" uniqueCount="54">
  <si>
    <t>март</t>
  </si>
  <si>
    <t>май</t>
  </si>
  <si>
    <t>июнь</t>
  </si>
  <si>
    <t>июль</t>
  </si>
  <si>
    <t>август</t>
  </si>
  <si>
    <t>сентябрь</t>
  </si>
  <si>
    <t>ноябрь</t>
  </si>
  <si>
    <t>Содержание</t>
  </si>
  <si>
    <t>ремонт</t>
  </si>
  <si>
    <t>итого</t>
  </si>
  <si>
    <t>ИТОГО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</si>
  <si>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</si>
  <si>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</si>
  <si>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</si>
  <si>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</si>
  <si>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</si>
  <si>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</si>
  <si>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</si>
  <si>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</si>
  <si>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</si>
  <si>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</si>
  <si>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</si>
  <si>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</si>
  <si>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</si>
  <si>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</si>
  <si>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</si>
  <si>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</si>
  <si>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</si>
  <si>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</si>
  <si>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</si>
  <si>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</si>
  <si>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</si>
  <si>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</si>
  <si>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</si>
  <si>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</si>
  <si>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</si>
  <si>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</si>
  <si>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</si>
  <si>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</si>
  <si>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</si>
  <si>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</si>
  <si>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</si>
  <si>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</si>
  <si>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</si>
  <si>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</si>
  <si>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</si>
  <si>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</si>
  <si>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</si>
  <si>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</si>
  <si>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</si>
  <si>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услуги сторонних организаций, разовые работы</t>
  </si>
  <si>
    <t>Информация о доходах и расходах по дому __Октябрьская 55__на 2018год.</t>
  </si>
  <si>
    <t>вывоз мусора из подвала</t>
  </si>
  <si>
    <t>очистка подвала от мусора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</si>
</sst>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wrapText="1"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2" borderId="13" xfId="0" applyNumberFormat="1" applyFont="1" applyFill="1" applyBorder="1" applyAlignment="1">
      <alignment horizontal="right" vertical="top" wrapText="1"/>
    </xf>
    <xf numFmtId="2" fontId="6" fillId="32" borderId="10" xfId="0" applyNumberFormat="1" applyFont="1" applyFill="1" applyBorder="1" applyAlignment="1">
      <alignment vertical="top" wrapText="1"/>
    </xf>
    <xf numFmtId="2" fontId="6" fillId="32" borderId="13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6" fillId="32" borderId="15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9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7" borderId="1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8" fillId="32" borderId="16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2" fontId="4" fillId="0" borderId="16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37"/>
  <sheetViews>
    <sheetView tabSelected="1" workbookViewId="0" topLeftCell="A1">
      <selection activeCell="I37" sqref="I37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6.00390625" style="0" customWidth="1"/>
    <col min="5" max="5" width="8.875" style="0" customWidth="1"/>
    <col min="8" max="8" width="9.75390625" style="0" bestFit="1" customWidth="1"/>
    <col min="9" max="9" width="8.00390625" style="0" customWidth="1"/>
    <col min="10" max="10" width="9.125" style="0" customWidth="1"/>
    <col min="11" max="11" width="7.00390625" style="0" hidden="1" customWidth="1"/>
    <col min="12" max="12" width="5.625" style="0" hidden="1" customWidth="1"/>
    <col min="15" max="15" width="9.875" style="0" customWidth="1"/>
    <col min="19" max="19" width="9.125" style="0" hidden="1" customWidth="1"/>
  </cols>
  <sheetData>
    <row r="1" spans="1:20" ht="15.75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2.75">
      <c r="A3" s="66"/>
      <c r="B3" s="48"/>
      <c r="C3" s="48"/>
      <c r="D3" s="48"/>
      <c r="E3" s="102"/>
      <c r="F3" s="51" t="s">
        <v>12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  <c r="S3" s="19"/>
      <c r="T3" s="1"/>
    </row>
    <row r="4" spans="1:20" ht="12.75">
      <c r="A4" s="2"/>
      <c r="B4" s="103" t="s">
        <v>13</v>
      </c>
      <c r="C4" s="104"/>
      <c r="D4" s="104"/>
      <c r="E4" s="105"/>
      <c r="F4" s="67" t="s">
        <v>7</v>
      </c>
      <c r="G4" s="68"/>
      <c r="H4" s="68"/>
      <c r="I4" s="68"/>
      <c r="J4" s="68"/>
      <c r="K4" s="68"/>
      <c r="L4" s="68"/>
      <c r="M4" s="68"/>
      <c r="N4" s="68"/>
      <c r="O4" s="68"/>
      <c r="P4" s="69" t="s">
        <v>14</v>
      </c>
      <c r="Q4" s="70"/>
      <c r="R4" s="73" t="s">
        <v>15</v>
      </c>
      <c r="S4" s="98"/>
      <c r="T4" s="76" t="s">
        <v>10</v>
      </c>
    </row>
    <row r="5" spans="1:20" ht="12.75">
      <c r="A5" s="3"/>
      <c r="B5" s="49" t="s">
        <v>16</v>
      </c>
      <c r="C5" s="49" t="s">
        <v>8</v>
      </c>
      <c r="D5" s="49" t="s">
        <v>46</v>
      </c>
      <c r="E5" s="63" t="s">
        <v>9</v>
      </c>
      <c r="F5" s="61" t="s">
        <v>17</v>
      </c>
      <c r="G5" s="61" t="s">
        <v>18</v>
      </c>
      <c r="H5" s="61" t="s">
        <v>19</v>
      </c>
      <c r="I5" s="61" t="s">
        <v>20</v>
      </c>
      <c r="J5" s="61" t="s">
        <v>21</v>
      </c>
      <c r="K5" s="61" t="s">
        <v>22</v>
      </c>
      <c r="L5" s="61" t="s">
        <v>23</v>
      </c>
      <c r="M5" s="61" t="s">
        <v>24</v>
      </c>
      <c r="N5" s="53" t="s">
        <v>25</v>
      </c>
      <c r="O5" s="55"/>
      <c r="P5" s="71"/>
      <c r="Q5" s="72"/>
      <c r="R5" s="74"/>
      <c r="S5" s="99"/>
      <c r="T5" s="77"/>
    </row>
    <row r="6" spans="1:20" ht="84">
      <c r="A6" s="5"/>
      <c r="B6" s="50"/>
      <c r="C6" s="50"/>
      <c r="D6" s="50"/>
      <c r="E6" s="64"/>
      <c r="F6" s="62"/>
      <c r="G6" s="62"/>
      <c r="H6" s="62"/>
      <c r="I6" s="62"/>
      <c r="J6" s="62"/>
      <c r="K6" s="62"/>
      <c r="L6" s="62"/>
      <c r="M6" s="62"/>
      <c r="N6" s="20" t="s">
        <v>47</v>
      </c>
      <c r="O6" s="20" t="s">
        <v>50</v>
      </c>
      <c r="P6" s="4" t="s">
        <v>26</v>
      </c>
      <c r="Q6" s="4" t="s">
        <v>27</v>
      </c>
      <c r="R6" s="75"/>
      <c r="S6" s="100"/>
      <c r="T6" s="78"/>
    </row>
    <row r="7" spans="1:20" ht="14.25">
      <c r="A7" s="6">
        <v>2016</v>
      </c>
      <c r="B7" s="21">
        <v>10</v>
      </c>
      <c r="C7" s="21">
        <v>4.3</v>
      </c>
      <c r="D7" s="21">
        <v>0</v>
      </c>
      <c r="E7" s="8">
        <f>SUM(B7:D7)</f>
        <v>14.3</v>
      </c>
      <c r="F7" s="22">
        <v>1.2</v>
      </c>
      <c r="G7" s="22">
        <v>2.1</v>
      </c>
      <c r="H7" s="22">
        <v>1.6</v>
      </c>
      <c r="I7" s="22">
        <v>0</v>
      </c>
      <c r="J7" s="22">
        <v>1</v>
      </c>
      <c r="K7" s="22">
        <v>0</v>
      </c>
      <c r="L7" s="22">
        <v>0</v>
      </c>
      <c r="M7" s="22">
        <v>2.1</v>
      </c>
      <c r="N7" s="22">
        <v>0</v>
      </c>
      <c r="O7" s="22">
        <v>2</v>
      </c>
      <c r="P7" s="23">
        <v>2.15</v>
      </c>
      <c r="Q7" s="23">
        <v>2.15</v>
      </c>
      <c r="R7" s="24">
        <v>0</v>
      </c>
      <c r="S7" s="24">
        <v>0</v>
      </c>
      <c r="T7" s="7">
        <f>SUM(F7:S7)</f>
        <v>14.3</v>
      </c>
    </row>
    <row r="8" spans="1:20" ht="14.25">
      <c r="A8" s="6">
        <v>2017</v>
      </c>
      <c r="B8" s="92" t="s">
        <v>48</v>
      </c>
      <c r="C8" s="93"/>
      <c r="D8" s="94"/>
      <c r="E8" s="8">
        <v>14.3</v>
      </c>
      <c r="F8" s="25">
        <v>1.2</v>
      </c>
      <c r="G8" s="25">
        <v>2.1</v>
      </c>
      <c r="H8" s="25">
        <v>1.6</v>
      </c>
      <c r="I8" s="25">
        <v>0</v>
      </c>
      <c r="J8" s="25">
        <v>1</v>
      </c>
      <c r="K8" s="25">
        <v>0</v>
      </c>
      <c r="L8" s="25">
        <v>0</v>
      </c>
      <c r="M8" s="25">
        <v>2.1</v>
      </c>
      <c r="N8" s="25">
        <v>0</v>
      </c>
      <c r="O8" s="25">
        <v>2</v>
      </c>
      <c r="P8" s="23">
        <v>2.15</v>
      </c>
      <c r="Q8" s="26">
        <v>2.15</v>
      </c>
      <c r="R8" s="24">
        <v>0</v>
      </c>
      <c r="S8" s="24">
        <v>0</v>
      </c>
      <c r="T8" s="7">
        <f>SUM(F8:S8)</f>
        <v>14.3</v>
      </c>
    </row>
    <row r="9" spans="1:20" ht="14.25">
      <c r="A9" s="6">
        <v>2017</v>
      </c>
      <c r="B9" s="92" t="s">
        <v>49</v>
      </c>
      <c r="C9" s="93"/>
      <c r="D9" s="94"/>
      <c r="E9" s="8">
        <v>14.3</v>
      </c>
      <c r="F9" s="25">
        <v>1.2</v>
      </c>
      <c r="G9" s="25">
        <v>2.1</v>
      </c>
      <c r="H9" s="25">
        <v>1.6</v>
      </c>
      <c r="I9" s="25">
        <v>0</v>
      </c>
      <c r="J9" s="25">
        <v>1</v>
      </c>
      <c r="K9" s="25">
        <v>0</v>
      </c>
      <c r="L9" s="25">
        <v>0</v>
      </c>
      <c r="M9" s="25">
        <v>2.1</v>
      </c>
      <c r="N9" s="25">
        <v>0</v>
      </c>
      <c r="O9" s="25">
        <v>2</v>
      </c>
      <c r="P9" s="23">
        <v>2.15</v>
      </c>
      <c r="Q9" s="23">
        <v>2.15</v>
      </c>
      <c r="R9" s="24">
        <v>0</v>
      </c>
      <c r="S9" s="24">
        <v>0</v>
      </c>
      <c r="T9" s="7">
        <v>14.3</v>
      </c>
    </row>
    <row r="10" spans="1:20" ht="14.25">
      <c r="A10" s="44">
        <v>2018</v>
      </c>
      <c r="B10" s="93" t="s">
        <v>48</v>
      </c>
      <c r="C10" s="93"/>
      <c r="D10" s="94"/>
      <c r="E10" s="8">
        <v>14.3</v>
      </c>
      <c r="F10" s="25">
        <v>1.2</v>
      </c>
      <c r="G10" s="25">
        <v>2.1</v>
      </c>
      <c r="H10" s="25">
        <v>1.6</v>
      </c>
      <c r="I10" s="25">
        <v>0</v>
      </c>
      <c r="J10" s="25">
        <v>1</v>
      </c>
      <c r="K10" s="25">
        <v>0</v>
      </c>
      <c r="L10" s="25">
        <v>0</v>
      </c>
      <c r="M10" s="25">
        <v>2.1</v>
      </c>
      <c r="N10" s="25">
        <v>0</v>
      </c>
      <c r="O10" s="25">
        <v>2</v>
      </c>
      <c r="P10" s="23">
        <v>2.15</v>
      </c>
      <c r="Q10" s="23">
        <v>2.15</v>
      </c>
      <c r="R10" s="24">
        <v>0</v>
      </c>
      <c r="S10" s="24">
        <v>0</v>
      </c>
      <c r="T10" s="7">
        <f>SUM(F10:S10)</f>
        <v>14.3</v>
      </c>
    </row>
    <row r="11" spans="1:20" ht="14.25">
      <c r="A11" s="44">
        <v>2018</v>
      </c>
      <c r="B11" s="93" t="s">
        <v>49</v>
      </c>
      <c r="C11" s="93"/>
      <c r="D11" s="94"/>
      <c r="E11" s="8">
        <v>14.3</v>
      </c>
      <c r="F11" s="25">
        <v>1.2</v>
      </c>
      <c r="G11" s="25">
        <v>2.1</v>
      </c>
      <c r="H11" s="25">
        <v>1.6</v>
      </c>
      <c r="I11" s="25">
        <v>0</v>
      </c>
      <c r="J11" s="25">
        <v>1</v>
      </c>
      <c r="K11" s="25">
        <v>0</v>
      </c>
      <c r="L11" s="25">
        <v>0</v>
      </c>
      <c r="M11" s="25">
        <v>2.1</v>
      </c>
      <c r="N11" s="25">
        <v>0</v>
      </c>
      <c r="O11" s="25">
        <v>2</v>
      </c>
      <c r="P11" s="23">
        <v>2.15</v>
      </c>
      <c r="Q11" s="23">
        <v>2.15</v>
      </c>
      <c r="R11" s="24">
        <v>0</v>
      </c>
      <c r="S11" s="24"/>
      <c r="T11" s="7">
        <f>SUM(F11:S11)</f>
        <v>14.3</v>
      </c>
    </row>
    <row r="12" spans="1:20" ht="24">
      <c r="A12" s="95" t="s">
        <v>28</v>
      </c>
      <c r="B12" s="96"/>
      <c r="C12" s="96"/>
      <c r="D12" s="97"/>
      <c r="E12" s="8">
        <v>751.89</v>
      </c>
      <c r="F12" s="53" t="s">
        <v>29</v>
      </c>
      <c r="G12" s="54"/>
      <c r="H12" s="54"/>
      <c r="I12" s="54"/>
      <c r="J12" s="54"/>
      <c r="K12" s="54"/>
      <c r="L12" s="54"/>
      <c r="M12" s="54"/>
      <c r="N12" s="54"/>
      <c r="O12" s="55"/>
      <c r="P12" s="56" t="s">
        <v>30</v>
      </c>
      <c r="Q12" s="57"/>
      <c r="R12" s="7" t="s">
        <v>31</v>
      </c>
      <c r="S12" s="7"/>
      <c r="T12" s="7"/>
    </row>
    <row r="13" spans="1:20" ht="12.75">
      <c r="A13" s="58" t="s">
        <v>32</v>
      </c>
      <c r="B13" s="59"/>
      <c r="C13" s="59"/>
      <c r="D13" s="59"/>
      <c r="E13" s="60"/>
      <c r="F13" s="9">
        <f>E12*F7</f>
        <v>902.2679999999999</v>
      </c>
      <c r="G13" s="9">
        <f>E12*G7</f>
        <v>1578.969</v>
      </c>
      <c r="H13" s="9">
        <f>E12*H8</f>
        <v>1203.0240000000001</v>
      </c>
      <c r="I13" s="9">
        <f>E12*I7</f>
        <v>0</v>
      </c>
      <c r="J13" s="9">
        <f>E12*J7</f>
        <v>751.89</v>
      </c>
      <c r="K13" s="9">
        <f>SUM(K7*2002.5)</f>
        <v>0</v>
      </c>
      <c r="L13" s="9">
        <f>SUM(L7*2002.5)</f>
        <v>0</v>
      </c>
      <c r="M13" s="9">
        <f>E12*M7</f>
        <v>1578.969</v>
      </c>
      <c r="N13" s="9">
        <f>SUM(E12*N7)</f>
        <v>0</v>
      </c>
      <c r="O13" s="9">
        <f>E12*O7</f>
        <v>1503.78</v>
      </c>
      <c r="P13" s="9">
        <f>E12*P7</f>
        <v>1616.5635</v>
      </c>
      <c r="Q13" s="9">
        <f>E12*Q7</f>
        <v>1616.5635</v>
      </c>
      <c r="R13" s="9">
        <f>E12*R7</f>
        <v>0</v>
      </c>
      <c r="S13" s="9">
        <v>0</v>
      </c>
      <c r="T13" s="9">
        <f>SUM(F13:R13)</f>
        <v>10752.027</v>
      </c>
    </row>
    <row r="14" spans="1:20" ht="12.75">
      <c r="A14" s="86" t="s">
        <v>33</v>
      </c>
      <c r="B14" s="86"/>
      <c r="C14" s="86"/>
      <c r="D14" s="86"/>
      <c r="E14" s="87"/>
      <c r="F14" s="52" t="s">
        <v>34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</row>
    <row r="15" spans="1:20" ht="21" customHeight="1">
      <c r="A15" s="79" t="s">
        <v>35</v>
      </c>
      <c r="B15" s="79"/>
      <c r="C15" s="79"/>
      <c r="D15" s="80"/>
      <c r="E15" s="10">
        <v>16729.617</v>
      </c>
      <c r="F15" s="41"/>
      <c r="G15" s="42"/>
      <c r="H15" s="1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</row>
    <row r="16" spans="1:20" ht="12.75">
      <c r="A16" s="27"/>
      <c r="B16" s="90" t="s">
        <v>45</v>
      </c>
      <c r="C16" s="90"/>
      <c r="D16" s="28" t="s">
        <v>33</v>
      </c>
      <c r="E16" s="29" t="s">
        <v>11</v>
      </c>
      <c r="F16" s="41"/>
      <c r="G16" s="42"/>
      <c r="H16" s="1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</row>
    <row r="17" spans="1:20" ht="12.75">
      <c r="A17" s="12" t="s">
        <v>36</v>
      </c>
      <c r="B17" s="84">
        <v>10318.74</v>
      </c>
      <c r="C17" s="91"/>
      <c r="D17" s="30">
        <v>9081.01</v>
      </c>
      <c r="E17" s="31"/>
      <c r="F17" s="13">
        <f>E12*F8</f>
        <v>902.2679999999999</v>
      </c>
      <c r="G17" s="13">
        <v>1000</v>
      </c>
      <c r="H17" s="14">
        <f>E12*H8</f>
        <v>1203.0240000000001</v>
      </c>
      <c r="I17" s="13">
        <v>0</v>
      </c>
      <c r="J17" s="13">
        <f>E12*J8</f>
        <v>751.89</v>
      </c>
      <c r="K17" s="13">
        <v>0</v>
      </c>
      <c r="L17" s="13">
        <v>0</v>
      </c>
      <c r="M17" s="13">
        <f>E12*M8</f>
        <v>1578.969</v>
      </c>
      <c r="N17" s="13">
        <v>0</v>
      </c>
      <c r="O17" s="13">
        <v>0</v>
      </c>
      <c r="P17" s="32">
        <v>0</v>
      </c>
      <c r="Q17" s="32">
        <v>0</v>
      </c>
      <c r="R17" s="13">
        <v>0</v>
      </c>
      <c r="S17" s="13"/>
      <c r="T17" s="15">
        <f aca="true" t="shared" si="0" ref="T17:T28">SUM(F17:S17)</f>
        <v>5436.151</v>
      </c>
    </row>
    <row r="18" spans="1:20" ht="12.75">
      <c r="A18" s="12" t="s">
        <v>37</v>
      </c>
      <c r="B18" s="84">
        <v>10318.74</v>
      </c>
      <c r="C18" s="85"/>
      <c r="D18" s="30">
        <v>9852.48</v>
      </c>
      <c r="E18" s="31"/>
      <c r="F18" s="13">
        <v>902.2679999999999</v>
      </c>
      <c r="G18" s="13">
        <v>1000</v>
      </c>
      <c r="H18" s="14">
        <v>1203.0240000000001</v>
      </c>
      <c r="I18" s="13">
        <v>0</v>
      </c>
      <c r="J18" s="13">
        <v>751.89</v>
      </c>
      <c r="K18" s="13">
        <v>0</v>
      </c>
      <c r="L18" s="13">
        <v>0</v>
      </c>
      <c r="M18" s="13">
        <v>1578.969</v>
      </c>
      <c r="N18" s="13">
        <v>0</v>
      </c>
      <c r="O18" s="13">
        <v>0</v>
      </c>
      <c r="P18" s="32">
        <v>0</v>
      </c>
      <c r="Q18" s="32">
        <v>0</v>
      </c>
      <c r="R18" s="13">
        <v>0</v>
      </c>
      <c r="S18" s="13"/>
      <c r="T18" s="15">
        <f t="shared" si="0"/>
        <v>5436.151</v>
      </c>
    </row>
    <row r="19" spans="1:20" ht="12.75">
      <c r="A19" s="12" t="s">
        <v>0</v>
      </c>
      <c r="B19" s="84">
        <v>10318.74</v>
      </c>
      <c r="C19" s="85"/>
      <c r="D19" s="30">
        <v>10612.210000000001</v>
      </c>
      <c r="E19" s="31"/>
      <c r="F19" s="13">
        <v>902.2679999999999</v>
      </c>
      <c r="G19" s="13">
        <v>1000</v>
      </c>
      <c r="H19" s="14">
        <v>1203.0240000000001</v>
      </c>
      <c r="I19" s="13">
        <v>0</v>
      </c>
      <c r="J19" s="13">
        <v>751.89</v>
      </c>
      <c r="K19" s="13"/>
      <c r="L19" s="13"/>
      <c r="M19" s="13">
        <v>1578.969</v>
      </c>
      <c r="N19" s="13">
        <v>0</v>
      </c>
      <c r="O19" s="13">
        <v>0</v>
      </c>
      <c r="P19" s="32">
        <v>0</v>
      </c>
      <c r="Q19" s="32">
        <v>0</v>
      </c>
      <c r="R19" s="13">
        <v>0</v>
      </c>
      <c r="S19" s="13"/>
      <c r="T19" s="15">
        <f t="shared" si="0"/>
        <v>5436.151</v>
      </c>
    </row>
    <row r="20" spans="1:20" ht="12.75">
      <c r="A20" s="12" t="s">
        <v>38</v>
      </c>
      <c r="B20" s="84">
        <v>10318.74</v>
      </c>
      <c r="C20" s="85"/>
      <c r="D20" s="30">
        <v>6722.38</v>
      </c>
      <c r="E20" s="31"/>
      <c r="F20" s="13">
        <v>902.2679999999999</v>
      </c>
      <c r="G20" s="13">
        <v>1000</v>
      </c>
      <c r="H20" s="14">
        <v>1203.0240000000001</v>
      </c>
      <c r="I20" s="13">
        <v>0</v>
      </c>
      <c r="J20" s="13">
        <v>751.89</v>
      </c>
      <c r="K20" s="13"/>
      <c r="L20" s="13"/>
      <c r="M20" s="13">
        <v>1578.969</v>
      </c>
      <c r="N20" s="13">
        <v>0</v>
      </c>
      <c r="O20" s="13">
        <v>0</v>
      </c>
      <c r="P20" s="32">
        <v>0</v>
      </c>
      <c r="Q20" s="32">
        <v>0</v>
      </c>
      <c r="R20" s="13">
        <v>0</v>
      </c>
      <c r="S20" s="13"/>
      <c r="T20" s="15">
        <f t="shared" si="0"/>
        <v>5436.151</v>
      </c>
    </row>
    <row r="21" spans="1:20" ht="12.75">
      <c r="A21" s="12" t="s">
        <v>1</v>
      </c>
      <c r="B21" s="84">
        <v>10318.74</v>
      </c>
      <c r="C21" s="85"/>
      <c r="D21" s="30">
        <v>9525.54</v>
      </c>
      <c r="E21" s="31"/>
      <c r="F21" s="13">
        <v>902.2679999999999</v>
      </c>
      <c r="G21" s="13">
        <v>1000</v>
      </c>
      <c r="H21" s="14">
        <v>1203.0240000000001</v>
      </c>
      <c r="I21" s="13">
        <v>0</v>
      </c>
      <c r="J21" s="13">
        <v>751.89</v>
      </c>
      <c r="K21" s="13"/>
      <c r="L21" s="13"/>
      <c r="M21" s="13">
        <v>1578.969</v>
      </c>
      <c r="N21" s="13">
        <v>0</v>
      </c>
      <c r="O21" s="13">
        <v>0</v>
      </c>
      <c r="P21" s="32">
        <v>0</v>
      </c>
      <c r="Q21" s="32">
        <v>33541</v>
      </c>
      <c r="R21" s="13">
        <v>0</v>
      </c>
      <c r="S21" s="13"/>
      <c r="T21" s="15">
        <f t="shared" si="0"/>
        <v>38977.151</v>
      </c>
    </row>
    <row r="22" spans="1:20" ht="12.75">
      <c r="A22" s="12" t="s">
        <v>2</v>
      </c>
      <c r="B22" s="84">
        <v>10318.74</v>
      </c>
      <c r="C22" s="85"/>
      <c r="D22" s="30">
        <v>9901.44</v>
      </c>
      <c r="E22" s="31"/>
      <c r="F22" s="13">
        <v>902.2679999999999</v>
      </c>
      <c r="G22" s="13">
        <v>1000</v>
      </c>
      <c r="H22" s="14">
        <v>1203.0240000000001</v>
      </c>
      <c r="I22" s="13">
        <v>0</v>
      </c>
      <c r="J22" s="13">
        <v>751.89</v>
      </c>
      <c r="K22" s="13"/>
      <c r="L22" s="13"/>
      <c r="M22" s="13">
        <v>1578.969</v>
      </c>
      <c r="N22" s="13">
        <v>0</v>
      </c>
      <c r="O22" s="13">
        <v>0</v>
      </c>
      <c r="P22" s="32">
        <v>0</v>
      </c>
      <c r="Q22" s="32">
        <v>0</v>
      </c>
      <c r="R22" s="13">
        <v>0</v>
      </c>
      <c r="S22" s="13"/>
      <c r="T22" s="15">
        <f t="shared" si="0"/>
        <v>5436.151</v>
      </c>
    </row>
    <row r="23" spans="1:20" ht="12.75">
      <c r="A23" s="12" t="s">
        <v>3</v>
      </c>
      <c r="B23" s="84">
        <v>10318.74</v>
      </c>
      <c r="C23" s="85"/>
      <c r="D23" s="30">
        <v>8762.9</v>
      </c>
      <c r="E23" s="31"/>
      <c r="F23" s="13">
        <v>902.2679999999999</v>
      </c>
      <c r="G23" s="13">
        <v>1000</v>
      </c>
      <c r="H23" s="14">
        <v>1203.0240000000001</v>
      </c>
      <c r="I23" s="13">
        <v>0</v>
      </c>
      <c r="J23" s="13">
        <v>751.89</v>
      </c>
      <c r="K23" s="13"/>
      <c r="L23" s="13"/>
      <c r="M23" s="13">
        <v>1578.969</v>
      </c>
      <c r="N23" s="13">
        <v>0</v>
      </c>
      <c r="O23" s="13">
        <v>0</v>
      </c>
      <c r="P23" s="32">
        <v>4709</v>
      </c>
      <c r="Q23" s="32">
        <v>0</v>
      </c>
      <c r="R23" s="13">
        <v>0</v>
      </c>
      <c r="S23" s="13"/>
      <c r="T23" s="15">
        <f t="shared" si="0"/>
        <v>10145.151</v>
      </c>
    </row>
    <row r="24" spans="1:20" ht="12.75">
      <c r="A24" s="12" t="s">
        <v>4</v>
      </c>
      <c r="B24" s="84">
        <v>10318.74</v>
      </c>
      <c r="C24" s="85"/>
      <c r="D24" s="30">
        <v>8053.62</v>
      </c>
      <c r="E24" s="31"/>
      <c r="F24" s="13">
        <v>902.2679999999999</v>
      </c>
      <c r="G24" s="13">
        <v>1000</v>
      </c>
      <c r="H24" s="14">
        <v>1203.0240000000001</v>
      </c>
      <c r="I24" s="13">
        <v>0</v>
      </c>
      <c r="J24" s="13">
        <v>751.89</v>
      </c>
      <c r="K24" s="13"/>
      <c r="L24" s="13"/>
      <c r="M24" s="13">
        <v>1578.969</v>
      </c>
      <c r="N24" s="13">
        <v>0</v>
      </c>
      <c r="O24" s="13">
        <v>0</v>
      </c>
      <c r="P24" s="32">
        <v>0</v>
      </c>
      <c r="Q24" s="32">
        <v>0</v>
      </c>
      <c r="R24" s="13">
        <v>0</v>
      </c>
      <c r="S24" s="13"/>
      <c r="T24" s="15">
        <f t="shared" si="0"/>
        <v>5436.151</v>
      </c>
    </row>
    <row r="25" spans="1:20" ht="12.75">
      <c r="A25" s="12" t="s">
        <v>39</v>
      </c>
      <c r="B25" s="84">
        <v>10318.74</v>
      </c>
      <c r="C25" s="85"/>
      <c r="D25" s="30">
        <v>10307.94</v>
      </c>
      <c r="E25" s="31"/>
      <c r="F25" s="13">
        <v>902.2679999999999</v>
      </c>
      <c r="G25" s="13">
        <v>1000</v>
      </c>
      <c r="H25" s="14">
        <v>1203.0240000000001</v>
      </c>
      <c r="I25" s="13">
        <v>0</v>
      </c>
      <c r="J25" s="13">
        <v>751.89</v>
      </c>
      <c r="K25" s="13"/>
      <c r="L25" s="13"/>
      <c r="M25" s="13">
        <v>1578.969</v>
      </c>
      <c r="N25" s="13">
        <v>0</v>
      </c>
      <c r="O25" s="13">
        <v>670.51</v>
      </c>
      <c r="P25" s="32">
        <v>0</v>
      </c>
      <c r="Q25" s="32">
        <v>0</v>
      </c>
      <c r="R25" s="13">
        <v>0</v>
      </c>
      <c r="S25" s="13"/>
      <c r="T25" s="15">
        <f t="shared" si="0"/>
        <v>6106.661</v>
      </c>
    </row>
    <row r="26" spans="1:20" ht="12.75">
      <c r="A26" s="12" t="s">
        <v>40</v>
      </c>
      <c r="B26" s="84">
        <v>10318.74</v>
      </c>
      <c r="C26" s="85"/>
      <c r="D26" s="30">
        <v>8224.220000000001</v>
      </c>
      <c r="E26" s="31"/>
      <c r="F26" s="13">
        <v>902.2679999999999</v>
      </c>
      <c r="G26" s="13">
        <v>1000</v>
      </c>
      <c r="H26" s="14">
        <v>1203.0240000000001</v>
      </c>
      <c r="I26" s="13">
        <v>0</v>
      </c>
      <c r="J26" s="13">
        <v>751.89</v>
      </c>
      <c r="K26" s="13"/>
      <c r="L26" s="13"/>
      <c r="M26" s="13">
        <v>1578.969</v>
      </c>
      <c r="N26" s="13">
        <v>0</v>
      </c>
      <c r="O26" s="13">
        <v>0</v>
      </c>
      <c r="P26" s="32">
        <v>0</v>
      </c>
      <c r="Q26" s="32">
        <v>0</v>
      </c>
      <c r="R26" s="13">
        <v>0</v>
      </c>
      <c r="S26" s="13"/>
      <c r="T26" s="15">
        <f t="shared" si="0"/>
        <v>5436.151</v>
      </c>
    </row>
    <row r="27" spans="1:20" ht="12.75">
      <c r="A27" s="12" t="s">
        <v>41</v>
      </c>
      <c r="B27" s="84">
        <v>10358.92</v>
      </c>
      <c r="C27" s="85"/>
      <c r="D27" s="30">
        <v>7362.15</v>
      </c>
      <c r="E27" s="31"/>
      <c r="F27" s="13">
        <v>902.2679999999999</v>
      </c>
      <c r="G27" s="13">
        <v>2836.1</v>
      </c>
      <c r="H27" s="14">
        <v>1203.0240000000001</v>
      </c>
      <c r="I27" s="13">
        <v>0</v>
      </c>
      <c r="J27" s="13">
        <v>751.89</v>
      </c>
      <c r="K27" s="13"/>
      <c r="L27" s="13"/>
      <c r="M27" s="13">
        <v>1578.969</v>
      </c>
      <c r="N27" s="13">
        <v>0</v>
      </c>
      <c r="O27" s="13">
        <v>22120</v>
      </c>
      <c r="P27" s="32">
        <f>9135+2668+348</f>
        <v>12151</v>
      </c>
      <c r="Q27" s="32">
        <v>0</v>
      </c>
      <c r="R27" s="13">
        <v>0</v>
      </c>
      <c r="S27" s="13"/>
      <c r="T27" s="15">
        <f t="shared" si="0"/>
        <v>41543.251000000004</v>
      </c>
    </row>
    <row r="28" spans="1:20" ht="12.75">
      <c r="A28" s="12" t="s">
        <v>42</v>
      </c>
      <c r="B28" s="84">
        <v>10358.92</v>
      </c>
      <c r="C28" s="85"/>
      <c r="D28" s="30">
        <v>12307.35</v>
      </c>
      <c r="E28" s="31"/>
      <c r="F28" s="13">
        <v>902.2679999999999</v>
      </c>
      <c r="G28" s="13">
        <v>2836.1</v>
      </c>
      <c r="H28" s="14">
        <v>1203.0240000000001</v>
      </c>
      <c r="I28" s="13">
        <v>0</v>
      </c>
      <c r="J28" s="13">
        <v>751.89</v>
      </c>
      <c r="K28" s="13"/>
      <c r="L28" s="13"/>
      <c r="M28" s="13">
        <v>1578.969</v>
      </c>
      <c r="N28" s="13">
        <v>0</v>
      </c>
      <c r="O28" s="13">
        <v>0</v>
      </c>
      <c r="P28" s="32">
        <v>0</v>
      </c>
      <c r="Q28" s="32">
        <v>0</v>
      </c>
      <c r="R28" s="13">
        <v>0</v>
      </c>
      <c r="S28" s="13"/>
      <c r="T28" s="15">
        <f t="shared" si="0"/>
        <v>7272.251</v>
      </c>
    </row>
    <row r="29" spans="1:20" ht="12.75">
      <c r="A29" s="16" t="s">
        <v>9</v>
      </c>
      <c r="B29" s="81">
        <f>SUM(B17:B28)</f>
        <v>123905.24</v>
      </c>
      <c r="C29" s="82"/>
      <c r="D29" s="33">
        <f>SUM(D17:D28)</f>
        <v>110713.24</v>
      </c>
      <c r="E29" s="17"/>
      <c r="F29" s="17">
        <f>SUM(F17:F28)</f>
        <v>10827.215999999999</v>
      </c>
      <c r="G29" s="17">
        <f>SUM(G17:G28)</f>
        <v>15672.2</v>
      </c>
      <c r="H29" s="17">
        <f>SUM(H17:H28)</f>
        <v>14436.287999999999</v>
      </c>
      <c r="I29" s="17">
        <f>SUM(I17:I28)</f>
        <v>0</v>
      </c>
      <c r="J29" s="17">
        <f>SUM(J17:J28)</f>
        <v>9022.68</v>
      </c>
      <c r="K29" s="17"/>
      <c r="L29" s="17"/>
      <c r="M29" s="17">
        <f aca="true" t="shared" si="1" ref="M29:R29">SUM(M17:M28)</f>
        <v>18947.628000000004</v>
      </c>
      <c r="N29" s="17">
        <f t="shared" si="1"/>
        <v>0</v>
      </c>
      <c r="O29" s="17">
        <f t="shared" si="1"/>
        <v>22790.51</v>
      </c>
      <c r="P29" s="33">
        <f t="shared" si="1"/>
        <v>16860</v>
      </c>
      <c r="Q29" s="33">
        <f t="shared" si="1"/>
        <v>33541</v>
      </c>
      <c r="R29" s="17">
        <f t="shared" si="1"/>
        <v>0</v>
      </c>
      <c r="S29" s="17"/>
      <c r="T29" s="18">
        <f>SUM(T17:T28)</f>
        <v>142097.522</v>
      </c>
    </row>
    <row r="30" spans="1:20" ht="12.7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 t="s">
        <v>43</v>
      </c>
      <c r="R30" s="83">
        <f>E15+D29-T29</f>
        <v>-14654.664999999994</v>
      </c>
      <c r="S30" s="83"/>
      <c r="T30" s="83"/>
    </row>
    <row r="31" spans="1:20" ht="12.75" hidden="1">
      <c r="A31" s="34"/>
      <c r="B31" s="35"/>
      <c r="C31" s="3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</row>
    <row r="32" spans="1:20" ht="12.75">
      <c r="A32" s="34"/>
      <c r="B32" s="35"/>
      <c r="C32" s="37"/>
      <c r="D32" s="35" t="s">
        <v>5</v>
      </c>
      <c r="E32" s="35">
        <v>670.51</v>
      </c>
      <c r="F32" s="35" t="s">
        <v>44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>
        <v>35564.1</v>
      </c>
      <c r="T32" s="38"/>
    </row>
    <row r="33" spans="1:20" ht="12.75">
      <c r="A33" s="34"/>
      <c r="B33" s="35"/>
      <c r="C33" s="37"/>
      <c r="D33" s="35" t="s">
        <v>6</v>
      </c>
      <c r="E33" s="35">
        <v>8800</v>
      </c>
      <c r="F33" s="35" t="s">
        <v>52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</row>
    <row r="34" spans="1:20" ht="12.75">
      <c r="A34" s="34"/>
      <c r="B34" s="35"/>
      <c r="C34" s="37"/>
      <c r="D34" s="35"/>
      <c r="E34" s="35">
        <v>13320</v>
      </c>
      <c r="F34" s="35" t="s">
        <v>53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</row>
    <row r="35" spans="1:20" ht="12.75">
      <c r="A35" s="34"/>
      <c r="B35" s="35"/>
      <c r="C35" s="39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</row>
    <row r="36" spans="1:20" ht="12.75">
      <c r="A36" s="34"/>
      <c r="B36" s="35"/>
      <c r="C36" s="39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</row>
    <row r="37" spans="3:20" ht="12.75">
      <c r="C37" s="40"/>
      <c r="R37" s="45"/>
      <c r="S37" s="45"/>
      <c r="T37" s="45"/>
    </row>
  </sheetData>
  <sheetProtection/>
  <mergeCells count="50">
    <mergeCell ref="B10:D10"/>
    <mergeCell ref="R37:T37"/>
    <mergeCell ref="B25:C25"/>
    <mergeCell ref="B26:C26"/>
    <mergeCell ref="B27:C27"/>
    <mergeCell ref="B28:C28"/>
    <mergeCell ref="B29:C29"/>
    <mergeCell ref="R30:T30"/>
    <mergeCell ref="B18:C18"/>
    <mergeCell ref="B19:C19"/>
    <mergeCell ref="B20:C20"/>
    <mergeCell ref="B21:C21"/>
    <mergeCell ref="B22:C22"/>
    <mergeCell ref="B23:C23"/>
    <mergeCell ref="A13:E13"/>
    <mergeCell ref="A14:E14"/>
    <mergeCell ref="F14:T14"/>
    <mergeCell ref="A15:D15"/>
    <mergeCell ref="B16:C16"/>
    <mergeCell ref="B17:C17"/>
    <mergeCell ref="B8:D8"/>
    <mergeCell ref="B9:D9"/>
    <mergeCell ref="A12:D12"/>
    <mergeCell ref="F12:O12"/>
    <mergeCell ref="P12:Q12"/>
    <mergeCell ref="H5:H6"/>
    <mergeCell ref="I5:I6"/>
    <mergeCell ref="J5:J6"/>
    <mergeCell ref="K5:K6"/>
    <mergeCell ref="B11:D11"/>
    <mergeCell ref="T4:T6"/>
    <mergeCell ref="L5:L6"/>
    <mergeCell ref="M5:M6"/>
    <mergeCell ref="B5:B6"/>
    <mergeCell ref="C5:C6"/>
    <mergeCell ref="D5:D6"/>
    <mergeCell ref="E5:E6"/>
    <mergeCell ref="F5:F6"/>
    <mergeCell ref="G5:G6"/>
    <mergeCell ref="N5:O5"/>
    <mergeCell ref="B24:C24"/>
    <mergeCell ref="A1:T1"/>
    <mergeCell ref="A2:T2"/>
    <mergeCell ref="A3:E3"/>
    <mergeCell ref="F3:R3"/>
    <mergeCell ref="B4:E4"/>
    <mergeCell ref="F4:O4"/>
    <mergeCell ref="P4:Q5"/>
    <mergeCell ref="R4:R6"/>
    <mergeCell ref="S4:S6"/>
  </mergeCells>
  <printOptions/>
  <pageMargins left="0.125" right="0.13541666666666666" top="0.16666666666666666" bottom="0.75" header="0.3" footer="0.3"/>
  <pageSetup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2019-02-05T12:28:28Z</cp:lastPrinted>
  <dcterms:created xsi:type="dcterms:W3CDTF">2007-02-04T12:22:59Z</dcterms:created>
  <dcterms:modified xsi:type="dcterms:W3CDTF">2019-02-11T08:02:01Z</dcterms:modified>
  <cp:category/>
  <cp:version/>
  <cp:contentType/>
  <cp:contentStatus/>
</cp:coreProperties>
</file>