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2225" windowHeight="4755" activeTab="0"/>
  </bookViews>
  <sheets>
    <sheet name="2019" sheetId="1" r:id="rId1"/>
  </sheets>
  <definedNames>
    <definedName name="_xlnm.Print_Area" localSheetId="0">'2019'!$A$2:$T$29</definedName>
  </definedNames>
  <calcPr fullCalcOnLoad="1"/>
</workbook>
</file>

<file path=xl/sharedStrings.xml><?xml version="1.0" encoding="utf-8"?>
<sst xmlns="http://schemas.openxmlformats.org/spreadsheetml/2006/main" count="56" uniqueCount="52">
  <si>
    <t>август</t>
  </si>
  <si>
    <t>Содержание</t>
  </si>
  <si>
    <t>январь</t>
  </si>
  <si>
    <t>февраль</t>
  </si>
  <si>
    <t>март</t>
  </si>
  <si>
    <t>итого</t>
  </si>
  <si>
    <t>май</t>
  </si>
  <si>
    <t>июнь</t>
  </si>
  <si>
    <t>ИТОГО</t>
  </si>
  <si>
    <t>июль</t>
  </si>
  <si>
    <t>х/в</t>
  </si>
  <si>
    <t>ИТОГО:</t>
  </si>
  <si>
    <t>долг</t>
  </si>
  <si>
    <t>ремонт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</si>
  <si>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</si>
  <si>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</si>
  <si>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</si>
  <si>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</si>
  <si>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</si>
  <si>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</si>
  <si>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</si>
  <si>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</si>
  <si>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</si>
  <si>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                             расходы по содержанию и ремноту лифта</t>
  </si>
  <si>
    <t>работы по содержанию помещений, входящих в состав общего имущества, уборка подъездов</t>
  </si>
  <si>
    <t xml:space="preserve">общехозяйственные расходы, ведение технической документации, предоставление собственникам информации, ведение сайтов 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</si>
  <si>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</si>
  <si>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</si>
  <si>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</si>
  <si>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</si>
  <si>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</si>
  <si>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</si>
  <si>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</si>
  <si>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</si>
  <si>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</si>
  <si>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</si>
  <si>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</si>
  <si>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</si>
  <si>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</si>
  <si>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</si>
  <si>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</si>
  <si>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</si>
  <si>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</si>
  <si>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</si>
  <si>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Непредвиденные расходы</t>
  </si>
  <si>
    <t>начислено</t>
  </si>
  <si>
    <t xml:space="preserve"> управле-ние</t>
  </si>
  <si>
    <t>оплата коммунальных ресурсов на содержание ОДИ</t>
  </si>
  <si>
    <t>услуги сторонних организаций, разовые работы</t>
  </si>
  <si>
    <t>эл-во</t>
  </si>
  <si>
    <t>Информация о доходах и расходах по дому __Вехова 69__на 2019год.</t>
  </si>
  <si>
    <t>Работы по уборке придомовой территории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</si>
</sst>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00_р_."/>
    <numFmt numFmtId="174" formatCode="0.000"/>
    <numFmt numFmtId="175" formatCode="0.0"/>
    <numFmt numFmtId="176" formatCode="#,##0.0_р_."/>
    <numFmt numFmtId="177" formatCode="#,##0.0000_р_."/>
    <numFmt numFmtId="178" formatCode="#,##0.00&quot;р.&quot;"/>
    <numFmt numFmtId="179" formatCode="#,##0_р_."/>
    <numFmt numFmtId="180" formatCode="#,##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b/>
      <sz val="11"/>
      <name val="Arial Cyr"/>
      <family val="0"/>
    </font>
    <font>
      <sz val="7"/>
      <name val="Arial Cyr"/>
      <family val="0"/>
    </font>
    <font>
      <sz val="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9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0" fillId="32" borderId="11" xfId="0" applyFont="1" applyFill="1" applyBorder="1" applyAlignment="1">
      <alignment/>
    </xf>
    <xf numFmtId="0" fontId="0" fillId="32" borderId="11" xfId="0" applyFont="1" applyFill="1" applyBorder="1" applyAlignment="1">
      <alignment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2" fillId="32" borderId="11" xfId="0" applyNumberFormat="1" applyFont="1" applyFill="1" applyBorder="1" applyAlignment="1">
      <alignment/>
    </xf>
    <xf numFmtId="2" fontId="2" fillId="0" borderId="13" xfId="0" applyNumberFormat="1" applyFont="1" applyBorder="1" applyAlignment="1">
      <alignment horizontal="center" vertical="top" wrapText="1"/>
    </xf>
    <xf numFmtId="4" fontId="4" fillId="32" borderId="10" xfId="0" applyNumberFormat="1" applyFont="1" applyFill="1" applyBorder="1" applyAlignment="1">
      <alignment horizontal="center"/>
    </xf>
    <xf numFmtId="2" fontId="1" fillId="7" borderId="13" xfId="0" applyNumberFormat="1" applyFont="1" applyFill="1" applyBorder="1" applyAlignment="1">
      <alignment horizontal="center" vertical="top" wrapText="1"/>
    </xf>
    <xf numFmtId="2" fontId="1" fillId="13" borderId="14" xfId="0" applyNumberFormat="1" applyFont="1" applyFill="1" applyBorder="1" applyAlignment="1">
      <alignment horizontal="center" vertical="top" wrapText="1"/>
    </xf>
    <xf numFmtId="17" fontId="4" fillId="33" borderId="10" xfId="0" applyNumberFormat="1" applyFont="1" applyFill="1" applyBorder="1" applyAlignment="1">
      <alignment horizontal="left"/>
    </xf>
    <xf numFmtId="172" fontId="1" fillId="13" borderId="10" xfId="0" applyNumberFormat="1" applyFont="1" applyFill="1" applyBorder="1" applyAlignment="1">
      <alignment/>
    </xf>
    <xf numFmtId="172" fontId="1" fillId="13" borderId="13" xfId="0" applyNumberFormat="1" applyFont="1" applyFill="1" applyBorder="1" applyAlignment="1">
      <alignment/>
    </xf>
    <xf numFmtId="4" fontId="1" fillId="13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172" fontId="1" fillId="34" borderId="10" xfId="0" applyNumberFormat="1" applyFont="1" applyFill="1" applyBorder="1" applyAlignment="1">
      <alignment/>
    </xf>
    <xf numFmtId="4" fontId="2" fillId="34" borderId="10" xfId="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2" fontId="2" fillId="32" borderId="13" xfId="0" applyNumberFormat="1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/>
    </xf>
    <xf numFmtId="2" fontId="1" fillId="0" borderId="13" xfId="0" applyNumberFormat="1" applyFont="1" applyBorder="1" applyAlignment="1">
      <alignment vertical="top" textRotation="90" wrapText="1"/>
    </xf>
    <xf numFmtId="0" fontId="0" fillId="32" borderId="10" xfId="0" applyFont="1" applyFill="1" applyBorder="1" applyAlignment="1">
      <alignment horizontal="center" wrapText="1"/>
    </xf>
    <xf numFmtId="0" fontId="1" fillId="35" borderId="15" xfId="0" applyFont="1" applyFill="1" applyBorder="1" applyAlignment="1">
      <alignment horizontal="center" wrapText="1"/>
    </xf>
    <xf numFmtId="4" fontId="1" fillId="9" borderId="10" xfId="0" applyNumberFormat="1" applyFont="1" applyFill="1" applyBorder="1" applyAlignment="1">
      <alignment/>
    </xf>
    <xf numFmtId="172" fontId="8" fillId="35" borderId="10" xfId="0" applyNumberFormat="1" applyFont="1" applyFill="1" applyBorder="1" applyAlignment="1">
      <alignment/>
    </xf>
    <xf numFmtId="172" fontId="1" fillId="9" borderId="10" xfId="0" applyNumberFormat="1" applyFont="1" applyFill="1" applyBorder="1" applyAlignment="1">
      <alignment/>
    </xf>
    <xf numFmtId="172" fontId="8" fillId="7" borderId="10" xfId="0" applyNumberFormat="1" applyFont="1" applyFill="1" applyBorder="1" applyAlignment="1">
      <alignment/>
    </xf>
    <xf numFmtId="172" fontId="8" fillId="34" borderId="10" xfId="0" applyNumberFormat="1" applyFont="1" applyFill="1" applyBorder="1" applyAlignment="1">
      <alignment/>
    </xf>
    <xf numFmtId="2" fontId="1" fillId="32" borderId="10" xfId="0" applyNumberFormat="1" applyFont="1" applyFill="1" applyBorder="1" applyAlignment="1">
      <alignment horizontal="right" vertical="top" wrapText="1"/>
    </xf>
    <xf numFmtId="2" fontId="2" fillId="32" borderId="10" xfId="0" applyNumberFormat="1" applyFont="1" applyFill="1" applyBorder="1" applyAlignment="1">
      <alignment horizontal="right" vertical="top" wrapText="1"/>
    </xf>
    <xf numFmtId="4" fontId="9" fillId="32" borderId="10" xfId="0" applyNumberFormat="1" applyFont="1" applyFill="1" applyBorder="1" applyAlignment="1">
      <alignment/>
    </xf>
    <xf numFmtId="4" fontId="8" fillId="32" borderId="10" xfId="0" applyNumberFormat="1" applyFont="1" applyFill="1" applyBorder="1" applyAlignment="1">
      <alignment horizontal="center"/>
    </xf>
    <xf numFmtId="0" fontId="7" fillId="32" borderId="16" xfId="0" applyNumberFormat="1" applyFont="1" applyFill="1" applyBorder="1" applyAlignment="1">
      <alignment wrapText="1"/>
    </xf>
    <xf numFmtId="172" fontId="1" fillId="13" borderId="0" xfId="0" applyNumberFormat="1" applyFont="1" applyFill="1" applyBorder="1" applyAlignment="1">
      <alignment/>
    </xf>
    <xf numFmtId="2" fontId="0" fillId="13" borderId="16" xfId="0" applyNumberFormat="1" applyFont="1" applyFill="1" applyBorder="1" applyAlignment="1">
      <alignment horizontal="center" vertical="top" wrapText="1"/>
    </xf>
    <xf numFmtId="2" fontId="1" fillId="13" borderId="17" xfId="0" applyNumberFormat="1" applyFont="1" applyFill="1" applyBorder="1" applyAlignment="1">
      <alignment horizontal="center" vertical="top" wrapText="1"/>
    </xf>
    <xf numFmtId="2" fontId="1" fillId="13" borderId="15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Border="1" applyAlignment="1">
      <alignment vertical="top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45" fillId="0" borderId="0" xfId="0" applyFont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left" wrapText="1"/>
    </xf>
    <xf numFmtId="2" fontId="2" fillId="0" borderId="19" xfId="0" applyNumberFormat="1" applyFont="1" applyBorder="1" applyAlignment="1">
      <alignment horizontal="left" wrapText="1"/>
    </xf>
    <xf numFmtId="2" fontId="2" fillId="0" borderId="20" xfId="0" applyNumberFormat="1" applyFont="1" applyBorder="1" applyAlignment="1">
      <alignment horizontal="left" wrapText="1"/>
    </xf>
    <xf numFmtId="2" fontId="2" fillId="0" borderId="21" xfId="0" applyNumberFormat="1" applyFont="1" applyBorder="1" applyAlignment="1">
      <alignment horizontal="left" wrapText="1"/>
    </xf>
    <xf numFmtId="2" fontId="2" fillId="0" borderId="12" xfId="0" applyNumberFormat="1" applyFont="1" applyBorder="1" applyAlignment="1">
      <alignment horizontal="left" textRotation="90" wrapText="1"/>
    </xf>
    <xf numFmtId="2" fontId="2" fillId="0" borderId="22" xfId="0" applyNumberFormat="1" applyFont="1" applyBorder="1" applyAlignment="1">
      <alignment horizontal="left" textRotation="90" wrapText="1"/>
    </xf>
    <xf numFmtId="2" fontId="2" fillId="0" borderId="13" xfId="0" applyNumberFormat="1" applyFont="1" applyBorder="1" applyAlignment="1">
      <alignment horizontal="left" textRotation="90" wrapText="1"/>
    </xf>
    <xf numFmtId="2" fontId="6" fillId="0" borderId="12" xfId="0" applyNumberFormat="1" applyFont="1" applyBorder="1" applyAlignment="1">
      <alignment horizontal="center" wrapText="1"/>
    </xf>
    <xf numFmtId="2" fontId="6" fillId="0" borderId="22" xfId="0" applyNumberFormat="1" applyFont="1" applyBorder="1" applyAlignment="1">
      <alignment horizontal="center" wrapText="1"/>
    </xf>
    <xf numFmtId="2" fontId="6" fillId="0" borderId="13" xfId="0" applyNumberFormat="1" applyFont="1" applyBorder="1" applyAlignment="1">
      <alignment horizontal="center" wrapText="1"/>
    </xf>
    <xf numFmtId="2" fontId="4" fillId="0" borderId="12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1" fillId="0" borderId="13" xfId="0" applyNumberFormat="1" applyFont="1" applyBorder="1" applyAlignment="1">
      <alignment horizontal="left" vertical="top" textRotation="90" wrapText="1"/>
    </xf>
    <xf numFmtId="2" fontId="4" fillId="0" borderId="12" xfId="0" applyNumberFormat="1" applyFont="1" applyBorder="1" applyAlignment="1">
      <alignment horizontal="center" wrapText="1"/>
    </xf>
    <xf numFmtId="2" fontId="4" fillId="0" borderId="13" xfId="0" applyNumberFormat="1" applyFont="1" applyBorder="1" applyAlignment="1">
      <alignment horizontal="center" wrapText="1"/>
    </xf>
    <xf numFmtId="2" fontId="1" fillId="0" borderId="16" xfId="0" applyNumberFormat="1" applyFont="1" applyBorder="1" applyAlignment="1">
      <alignment horizontal="center" vertical="top" wrapText="1"/>
    </xf>
    <xf numFmtId="2" fontId="1" fillId="0" borderId="17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2" fontId="2" fillId="0" borderId="16" xfId="0" applyNumberFormat="1" applyFont="1" applyBorder="1" applyAlignment="1">
      <alignment horizontal="center" vertical="top" wrapText="1"/>
    </xf>
    <xf numFmtId="2" fontId="2" fillId="0" borderId="15" xfId="0" applyNumberFormat="1" applyFont="1" applyBorder="1" applyAlignment="1">
      <alignment horizontal="center" vertical="top" wrapText="1"/>
    </xf>
    <xf numFmtId="0" fontId="0" fillId="7" borderId="16" xfId="0" applyFont="1" applyFill="1" applyBorder="1" applyAlignment="1">
      <alignment horizontal="center" wrapText="1"/>
    </xf>
    <xf numFmtId="0" fontId="0" fillId="7" borderId="17" xfId="0" applyFont="1" applyFill="1" applyBorder="1" applyAlignment="1">
      <alignment horizontal="center" wrapText="1"/>
    </xf>
    <xf numFmtId="0" fontId="0" fillId="7" borderId="15" xfId="0" applyFont="1" applyFill="1" applyBorder="1" applyAlignment="1">
      <alignment horizontal="center" wrapText="1"/>
    </xf>
    <xf numFmtId="2" fontId="0" fillId="13" borderId="16" xfId="0" applyNumberFormat="1" applyFont="1" applyFill="1" applyBorder="1" applyAlignment="1">
      <alignment horizontal="center" vertical="top" wrapText="1"/>
    </xf>
    <xf numFmtId="172" fontId="1" fillId="36" borderId="16" xfId="0" applyNumberFormat="1" applyFont="1" applyFill="1" applyBorder="1" applyAlignment="1">
      <alignment horizontal="center"/>
    </xf>
    <xf numFmtId="172" fontId="1" fillId="36" borderId="15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172" fontId="1" fillId="34" borderId="16" xfId="0" applyNumberFormat="1" applyFont="1" applyFill="1" applyBorder="1" applyAlignment="1">
      <alignment horizontal="center"/>
    </xf>
    <xf numFmtId="172" fontId="1" fillId="34" borderId="15" xfId="0" applyNumberFormat="1" applyFont="1" applyFill="1" applyBorder="1" applyAlignment="1">
      <alignment horizontal="center"/>
    </xf>
    <xf numFmtId="2" fontId="0" fillId="13" borderId="17" xfId="0" applyNumberFormat="1" applyFont="1" applyFill="1" applyBorder="1" applyAlignment="1">
      <alignment horizontal="center" vertical="top" wrapText="1"/>
    </xf>
    <xf numFmtId="2" fontId="0" fillId="13" borderId="15" xfId="0" applyNumberFormat="1" applyFont="1" applyFill="1" applyBorder="1" applyAlignment="1">
      <alignment horizontal="center" vertical="top" wrapText="1"/>
    </xf>
    <xf numFmtId="0" fontId="1" fillId="37" borderId="10" xfId="0" applyFont="1" applyFill="1" applyBorder="1" applyAlignment="1">
      <alignment horizontal="center" wrapText="1"/>
    </xf>
    <xf numFmtId="2" fontId="1" fillId="0" borderId="12" xfId="0" applyNumberFormat="1" applyFont="1" applyBorder="1" applyAlignment="1">
      <alignment horizontal="center" textRotation="90" wrapText="1"/>
    </xf>
    <xf numFmtId="2" fontId="1" fillId="0" borderId="22" xfId="0" applyNumberFormat="1" applyFont="1" applyBorder="1" applyAlignment="1">
      <alignment horizontal="center" textRotation="90" wrapText="1"/>
    </xf>
    <xf numFmtId="2" fontId="1" fillId="0" borderId="13" xfId="0" applyNumberFormat="1" applyFont="1" applyBorder="1" applyAlignment="1">
      <alignment horizontal="center" textRotation="90" wrapText="1"/>
    </xf>
    <xf numFmtId="0" fontId="0" fillId="0" borderId="17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36" borderId="15" xfId="0" applyFill="1" applyBorder="1" applyAlignment="1">
      <alignment/>
    </xf>
    <xf numFmtId="0" fontId="3" fillId="32" borderId="17" xfId="0" applyFont="1" applyFill="1" applyBorder="1" applyAlignment="1">
      <alignment horizontal="center" wrapText="1"/>
    </xf>
    <xf numFmtId="0" fontId="3" fillId="32" borderId="15" xfId="0" applyFont="1" applyFill="1" applyBorder="1" applyAlignment="1">
      <alignment horizontal="center" wrapText="1"/>
    </xf>
    <xf numFmtId="172" fontId="6" fillId="0" borderId="23" xfId="0" applyNumberFormat="1" applyFont="1" applyFill="1" applyBorder="1" applyAlignment="1">
      <alignment horizontal="center"/>
    </xf>
    <xf numFmtId="0" fontId="1" fillId="32" borderId="17" xfId="0" applyFont="1" applyFill="1" applyBorder="1" applyAlignment="1">
      <alignment horizontal="center" wrapText="1"/>
    </xf>
    <xf numFmtId="0" fontId="1" fillId="32" borderId="15" xfId="0" applyFont="1" applyFill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V30"/>
  <sheetViews>
    <sheetView tabSelected="1" workbookViewId="0" topLeftCell="A1">
      <selection activeCell="G10" sqref="G10"/>
    </sheetView>
  </sheetViews>
  <sheetFormatPr defaultColWidth="9.00390625" defaultRowHeight="12.75"/>
  <cols>
    <col min="1" max="1" width="7.625" style="0" customWidth="1"/>
    <col min="2" max="2" width="6.25390625" style="0" customWidth="1"/>
    <col min="3" max="3" width="5.25390625" style="0" customWidth="1"/>
    <col min="4" max="4" width="10.25390625" style="0" customWidth="1"/>
    <col min="10" max="10" width="9.125" style="0" customWidth="1"/>
    <col min="11" max="12" width="9.125" style="0" hidden="1" customWidth="1"/>
    <col min="15" max="15" width="8.625" style="0" customWidth="1"/>
    <col min="18" max="18" width="9.125" style="0" customWidth="1"/>
    <col min="19" max="19" width="9.125" style="0" hidden="1" customWidth="1"/>
  </cols>
  <sheetData>
    <row r="2" spans="1:20" ht="15.75">
      <c r="A2" s="47" t="s">
        <v>50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</row>
    <row r="3" spans="1:20" ht="12.75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</row>
    <row r="4" spans="1:20" ht="12.75">
      <c r="A4" s="44"/>
      <c r="B4" s="78"/>
      <c r="C4" s="78"/>
      <c r="D4" s="78"/>
      <c r="E4" s="45"/>
      <c r="F4" s="42" t="s">
        <v>14</v>
      </c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3"/>
      <c r="S4" s="23"/>
      <c r="T4" s="2"/>
    </row>
    <row r="5" spans="1:20" ht="12.75">
      <c r="A5" s="4"/>
      <c r="B5" s="79" t="s">
        <v>15</v>
      </c>
      <c r="C5" s="80"/>
      <c r="D5" s="80"/>
      <c r="E5" s="81"/>
      <c r="F5" s="48" t="s">
        <v>1</v>
      </c>
      <c r="G5" s="49"/>
      <c r="H5" s="49"/>
      <c r="I5" s="49"/>
      <c r="J5" s="49"/>
      <c r="K5" s="49"/>
      <c r="L5" s="49"/>
      <c r="M5" s="49"/>
      <c r="N5" s="49"/>
      <c r="O5" s="49"/>
      <c r="P5" s="50" t="s">
        <v>16</v>
      </c>
      <c r="Q5" s="51"/>
      <c r="R5" s="54" t="s">
        <v>17</v>
      </c>
      <c r="S5" s="87" t="s">
        <v>44</v>
      </c>
      <c r="T5" s="57" t="s">
        <v>8</v>
      </c>
    </row>
    <row r="6" spans="1:20" ht="12.75">
      <c r="A6" s="5"/>
      <c r="B6" s="60" t="s">
        <v>18</v>
      </c>
      <c r="C6" s="60" t="s">
        <v>13</v>
      </c>
      <c r="D6" s="60" t="s">
        <v>46</v>
      </c>
      <c r="E6" s="64" t="s">
        <v>5</v>
      </c>
      <c r="F6" s="62" t="s">
        <v>19</v>
      </c>
      <c r="G6" s="62" t="s">
        <v>51</v>
      </c>
      <c r="H6" s="62" t="s">
        <v>20</v>
      </c>
      <c r="I6" s="62" t="s">
        <v>21</v>
      </c>
      <c r="J6" s="62" t="s">
        <v>22</v>
      </c>
      <c r="K6" s="62" t="s">
        <v>23</v>
      </c>
      <c r="L6" s="62" t="s">
        <v>24</v>
      </c>
      <c r="M6" s="62" t="s">
        <v>25</v>
      </c>
      <c r="N6" s="66" t="s">
        <v>26</v>
      </c>
      <c r="O6" s="68"/>
      <c r="P6" s="52"/>
      <c r="Q6" s="53"/>
      <c r="R6" s="55"/>
      <c r="S6" s="88"/>
      <c r="T6" s="58"/>
    </row>
    <row r="7" spans="1:20" ht="129.75">
      <c r="A7" s="7"/>
      <c r="B7" s="61"/>
      <c r="C7" s="61"/>
      <c r="D7" s="61"/>
      <c r="E7" s="65"/>
      <c r="F7" s="63"/>
      <c r="G7" s="63"/>
      <c r="H7" s="63"/>
      <c r="I7" s="63"/>
      <c r="J7" s="63"/>
      <c r="K7" s="63"/>
      <c r="L7" s="63"/>
      <c r="M7" s="63"/>
      <c r="N7" s="24" t="s">
        <v>47</v>
      </c>
      <c r="O7" s="24" t="s">
        <v>48</v>
      </c>
      <c r="P7" s="6" t="s">
        <v>27</v>
      </c>
      <c r="Q7" s="6" t="s">
        <v>28</v>
      </c>
      <c r="R7" s="56"/>
      <c r="S7" s="89"/>
      <c r="T7" s="59"/>
    </row>
    <row r="8" spans="1:22" ht="15">
      <c r="A8" s="36">
        <v>2019</v>
      </c>
      <c r="B8" s="41">
        <v>9.3</v>
      </c>
      <c r="C8" s="41">
        <v>5.2</v>
      </c>
      <c r="D8" s="41">
        <v>1.5</v>
      </c>
      <c r="E8" s="9">
        <f>SUM(B8:D8)</f>
        <v>16</v>
      </c>
      <c r="F8" s="32">
        <v>1</v>
      </c>
      <c r="G8" s="32">
        <v>1.82</v>
      </c>
      <c r="H8" s="32">
        <v>1.8</v>
      </c>
      <c r="I8" s="32">
        <v>0</v>
      </c>
      <c r="J8" s="32">
        <v>1.3</v>
      </c>
      <c r="K8" s="32">
        <v>0</v>
      </c>
      <c r="L8" s="32">
        <v>0</v>
      </c>
      <c r="M8" s="32">
        <v>2.2</v>
      </c>
      <c r="N8" s="32">
        <v>0</v>
      </c>
      <c r="O8" s="32">
        <v>1.08</v>
      </c>
      <c r="P8" s="33">
        <v>2.6</v>
      </c>
      <c r="Q8" s="33">
        <v>2.6</v>
      </c>
      <c r="R8" s="22">
        <v>1.6</v>
      </c>
      <c r="S8" s="22"/>
      <c r="T8" s="8">
        <f>SUM(F8:S8)</f>
        <v>16</v>
      </c>
      <c r="V8" s="1"/>
    </row>
    <row r="9" spans="1:22" ht="22.5">
      <c r="A9" s="98" t="s">
        <v>29</v>
      </c>
      <c r="B9" s="90"/>
      <c r="C9" s="90"/>
      <c r="D9" s="91"/>
      <c r="E9" s="35">
        <v>1669.9</v>
      </c>
      <c r="F9" s="66" t="s">
        <v>30</v>
      </c>
      <c r="G9" s="67"/>
      <c r="H9" s="67"/>
      <c r="I9" s="67"/>
      <c r="J9" s="67"/>
      <c r="K9" s="67"/>
      <c r="L9" s="67"/>
      <c r="M9" s="67"/>
      <c r="N9" s="67"/>
      <c r="O9" s="68"/>
      <c r="P9" s="69" t="s">
        <v>31</v>
      </c>
      <c r="Q9" s="70"/>
      <c r="R9" s="8" t="s">
        <v>32</v>
      </c>
      <c r="S9" s="8"/>
      <c r="T9" s="8"/>
      <c r="V9" s="1"/>
    </row>
    <row r="10" spans="1:20" ht="12.75">
      <c r="A10" s="71" t="s">
        <v>33</v>
      </c>
      <c r="B10" s="72"/>
      <c r="C10" s="72"/>
      <c r="D10" s="72"/>
      <c r="E10" s="73"/>
      <c r="F10" s="10">
        <f>F8*E9</f>
        <v>1669.9</v>
      </c>
      <c r="G10" s="10">
        <f>G8*E9</f>
        <v>3039.2180000000003</v>
      </c>
      <c r="H10" s="10">
        <f>H8*E9</f>
        <v>3005.82</v>
      </c>
      <c r="I10" s="10">
        <v>0</v>
      </c>
      <c r="J10" s="10">
        <f>J8*E9</f>
        <v>2170.8700000000003</v>
      </c>
      <c r="K10" s="10" t="e">
        <f>SUM(#REF!*2002.5)</f>
        <v>#REF!</v>
      </c>
      <c r="L10" s="10" t="e">
        <f>SUM(#REF!*2002.5)</f>
        <v>#REF!</v>
      </c>
      <c r="M10" s="10">
        <f>M8*E9</f>
        <v>3673.7800000000007</v>
      </c>
      <c r="N10" s="10">
        <f>N8*E9</f>
        <v>0</v>
      </c>
      <c r="O10" s="10">
        <f>O8*E9</f>
        <v>1803.4920000000002</v>
      </c>
      <c r="P10" s="10">
        <f>P8*E9</f>
        <v>4341.740000000001</v>
      </c>
      <c r="Q10" s="10">
        <f>Q8*E9</f>
        <v>4341.740000000001</v>
      </c>
      <c r="R10" s="10">
        <f>R8*E9</f>
        <v>2671.84</v>
      </c>
      <c r="S10" s="10">
        <v>0</v>
      </c>
      <c r="T10" s="10">
        <f>F10+G10+H10+I10+J10+M10+N10+O10+P10+Q10+R10</f>
        <v>26718.400000000005</v>
      </c>
    </row>
    <row r="11" spans="1:20" ht="12.75">
      <c r="A11" s="93" t="s">
        <v>34</v>
      </c>
      <c r="B11" s="93"/>
      <c r="C11" s="93"/>
      <c r="D11" s="93"/>
      <c r="E11" s="94"/>
      <c r="F11" s="74" t="s">
        <v>35</v>
      </c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5"/>
    </row>
    <row r="12" spans="1:20" ht="12.75">
      <c r="A12" s="96" t="s">
        <v>36</v>
      </c>
      <c r="B12" s="96"/>
      <c r="C12" s="96"/>
      <c r="D12" s="97"/>
      <c r="E12" s="34">
        <v>-115878.92000000001</v>
      </c>
      <c r="F12" s="38"/>
      <c r="G12" s="39"/>
      <c r="H12" s="11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40"/>
    </row>
    <row r="13" spans="1:20" ht="12.75">
      <c r="A13" s="25"/>
      <c r="B13" s="86" t="s">
        <v>45</v>
      </c>
      <c r="C13" s="86"/>
      <c r="D13" s="26" t="s">
        <v>34</v>
      </c>
      <c r="E13" s="27" t="s">
        <v>12</v>
      </c>
      <c r="F13" s="38"/>
      <c r="G13" s="39"/>
      <c r="H13" s="11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40"/>
    </row>
    <row r="14" spans="1:21" ht="12.75">
      <c r="A14" s="12" t="s">
        <v>37</v>
      </c>
      <c r="B14" s="75">
        <v>28355.01</v>
      </c>
      <c r="C14" s="92"/>
      <c r="D14" s="28">
        <v>22973.97</v>
      </c>
      <c r="E14" s="29"/>
      <c r="F14" s="13">
        <v>1669.9</v>
      </c>
      <c r="G14" s="13">
        <v>3026.5299999999997</v>
      </c>
      <c r="H14" s="14">
        <v>3005.82</v>
      </c>
      <c r="I14" s="13">
        <v>0</v>
      </c>
      <c r="J14" s="13">
        <v>2170.87</v>
      </c>
      <c r="K14" s="13"/>
      <c r="L14" s="13"/>
      <c r="M14" s="13">
        <v>3673.78</v>
      </c>
      <c r="N14" s="13">
        <f>1079.65+630.56</f>
        <v>1710.21</v>
      </c>
      <c r="O14" s="13">
        <v>0</v>
      </c>
      <c r="P14" s="30">
        <v>0</v>
      </c>
      <c r="Q14" s="30">
        <v>0</v>
      </c>
      <c r="R14" s="13">
        <v>2671.84</v>
      </c>
      <c r="S14" s="13">
        <v>0</v>
      </c>
      <c r="T14" s="15">
        <f>SUM(F14:S14)</f>
        <v>17928.95</v>
      </c>
      <c r="U14" s="3"/>
    </row>
    <row r="15" spans="1:20" ht="12.75">
      <c r="A15" s="12" t="s">
        <v>38</v>
      </c>
      <c r="B15" s="75">
        <v>28438.43</v>
      </c>
      <c r="C15" s="76"/>
      <c r="D15" s="28">
        <v>29280.25</v>
      </c>
      <c r="E15" s="29"/>
      <c r="F15" s="13">
        <v>1669.9</v>
      </c>
      <c r="G15" s="13">
        <v>3026.5299999999997</v>
      </c>
      <c r="H15" s="14">
        <v>3005.82</v>
      </c>
      <c r="I15" s="13">
        <v>0</v>
      </c>
      <c r="J15" s="13">
        <v>2170.87</v>
      </c>
      <c r="K15" s="13"/>
      <c r="L15" s="13"/>
      <c r="M15" s="13">
        <v>3673.78</v>
      </c>
      <c r="N15" s="13">
        <f>1856.4+498.3</f>
        <v>2354.7000000000003</v>
      </c>
      <c r="O15" s="13">
        <v>0</v>
      </c>
      <c r="P15" s="30">
        <v>0</v>
      </c>
      <c r="Q15" s="30">
        <v>0</v>
      </c>
      <c r="R15" s="13">
        <v>2671.84</v>
      </c>
      <c r="S15" s="13"/>
      <c r="T15" s="15">
        <f>SUM(F15:S15)</f>
        <v>18573.440000000002</v>
      </c>
    </row>
    <row r="16" spans="1:20" ht="12.75">
      <c r="A16" s="12" t="s">
        <v>4</v>
      </c>
      <c r="B16" s="75"/>
      <c r="C16" s="76"/>
      <c r="D16" s="28"/>
      <c r="E16" s="29"/>
      <c r="F16" s="13"/>
      <c r="G16" s="13"/>
      <c r="H16" s="14"/>
      <c r="I16" s="13"/>
      <c r="J16" s="13"/>
      <c r="K16" s="13"/>
      <c r="L16" s="13"/>
      <c r="M16" s="13"/>
      <c r="N16" s="13"/>
      <c r="O16" s="13"/>
      <c r="P16" s="30"/>
      <c r="Q16" s="30"/>
      <c r="R16" s="13"/>
      <c r="S16" s="13"/>
      <c r="T16" s="15"/>
    </row>
    <row r="17" spans="1:20" ht="12.75">
      <c r="A17" s="12" t="s">
        <v>39</v>
      </c>
      <c r="B17" s="75"/>
      <c r="C17" s="76"/>
      <c r="D17" s="28"/>
      <c r="E17" s="29"/>
      <c r="F17" s="13"/>
      <c r="G17" s="13"/>
      <c r="H17" s="14"/>
      <c r="I17" s="13"/>
      <c r="J17" s="13"/>
      <c r="K17" s="13"/>
      <c r="L17" s="13"/>
      <c r="M17" s="13"/>
      <c r="N17" s="13"/>
      <c r="O17" s="13"/>
      <c r="P17" s="30"/>
      <c r="Q17" s="30"/>
      <c r="R17" s="13"/>
      <c r="S17" s="13"/>
      <c r="T17" s="15"/>
    </row>
    <row r="18" spans="1:20" ht="12.75">
      <c r="A18" s="12" t="s">
        <v>6</v>
      </c>
      <c r="B18" s="75"/>
      <c r="C18" s="76"/>
      <c r="D18" s="28"/>
      <c r="E18" s="29"/>
      <c r="F18" s="13"/>
      <c r="G18" s="13"/>
      <c r="H18" s="14"/>
      <c r="I18" s="13"/>
      <c r="J18" s="13"/>
      <c r="K18" s="13"/>
      <c r="L18" s="13"/>
      <c r="M18" s="13"/>
      <c r="N18" s="13"/>
      <c r="O18" s="13"/>
      <c r="P18" s="30"/>
      <c r="Q18" s="30"/>
      <c r="R18" s="13"/>
      <c r="S18" s="13"/>
      <c r="T18" s="15"/>
    </row>
    <row r="19" spans="1:20" ht="12.75">
      <c r="A19" s="12" t="s">
        <v>7</v>
      </c>
      <c r="B19" s="75"/>
      <c r="C19" s="76"/>
      <c r="D19" s="28"/>
      <c r="E19" s="29"/>
      <c r="F19" s="13"/>
      <c r="G19" s="13"/>
      <c r="H19" s="14"/>
      <c r="I19" s="13"/>
      <c r="J19" s="13"/>
      <c r="K19" s="13"/>
      <c r="L19" s="13"/>
      <c r="M19" s="13"/>
      <c r="N19" s="13"/>
      <c r="O19" s="13"/>
      <c r="P19" s="30"/>
      <c r="Q19" s="30"/>
      <c r="R19" s="13"/>
      <c r="S19" s="13"/>
      <c r="T19" s="15"/>
    </row>
    <row r="20" spans="1:20" ht="12.75">
      <c r="A20" s="12" t="s">
        <v>9</v>
      </c>
      <c r="B20" s="75"/>
      <c r="C20" s="76"/>
      <c r="D20" s="28"/>
      <c r="E20" s="29"/>
      <c r="F20" s="13"/>
      <c r="G20" s="13"/>
      <c r="H20" s="14"/>
      <c r="I20" s="13"/>
      <c r="J20" s="13"/>
      <c r="K20" s="13"/>
      <c r="L20" s="13"/>
      <c r="M20" s="13"/>
      <c r="N20" s="13"/>
      <c r="O20" s="13"/>
      <c r="P20" s="30"/>
      <c r="Q20" s="30"/>
      <c r="R20" s="13"/>
      <c r="S20" s="13"/>
      <c r="T20" s="15"/>
    </row>
    <row r="21" spans="1:20" ht="12.75">
      <c r="A21" s="12" t="s">
        <v>0</v>
      </c>
      <c r="B21" s="75"/>
      <c r="C21" s="76"/>
      <c r="D21" s="28"/>
      <c r="E21" s="29"/>
      <c r="F21" s="13"/>
      <c r="G21" s="13"/>
      <c r="H21" s="14"/>
      <c r="I21" s="13"/>
      <c r="J21" s="13"/>
      <c r="K21" s="13"/>
      <c r="L21" s="13"/>
      <c r="M21" s="13"/>
      <c r="N21" s="13"/>
      <c r="O21" s="13"/>
      <c r="P21" s="30"/>
      <c r="Q21" s="30"/>
      <c r="R21" s="13"/>
      <c r="S21" s="13"/>
      <c r="T21" s="15"/>
    </row>
    <row r="22" spans="1:20" ht="12.75">
      <c r="A22" s="12" t="s">
        <v>40</v>
      </c>
      <c r="B22" s="75"/>
      <c r="C22" s="76"/>
      <c r="D22" s="28"/>
      <c r="E22" s="29"/>
      <c r="F22" s="13"/>
      <c r="G22" s="13"/>
      <c r="H22" s="14"/>
      <c r="I22" s="13"/>
      <c r="J22" s="13"/>
      <c r="K22" s="13"/>
      <c r="L22" s="13"/>
      <c r="M22" s="13"/>
      <c r="N22" s="13"/>
      <c r="O22" s="13"/>
      <c r="P22" s="30"/>
      <c r="Q22" s="30"/>
      <c r="R22" s="13"/>
      <c r="S22" s="13"/>
      <c r="T22" s="15"/>
    </row>
    <row r="23" spans="1:20" ht="12.75">
      <c r="A23" s="12" t="s">
        <v>41</v>
      </c>
      <c r="B23" s="75"/>
      <c r="C23" s="76"/>
      <c r="D23" s="28"/>
      <c r="E23" s="29"/>
      <c r="F23" s="13"/>
      <c r="G23" s="13"/>
      <c r="H23" s="14"/>
      <c r="I23" s="13"/>
      <c r="J23" s="13"/>
      <c r="K23" s="13"/>
      <c r="L23" s="13"/>
      <c r="M23" s="13"/>
      <c r="N23" s="13"/>
      <c r="O23" s="13"/>
      <c r="P23" s="30"/>
      <c r="Q23" s="30"/>
      <c r="R23" s="13"/>
      <c r="S23" s="13"/>
      <c r="T23" s="15"/>
    </row>
    <row r="24" spans="1:20" ht="12.75">
      <c r="A24" s="12" t="s">
        <v>42</v>
      </c>
      <c r="B24" s="75"/>
      <c r="C24" s="76"/>
      <c r="D24" s="28"/>
      <c r="E24" s="29"/>
      <c r="F24" s="13"/>
      <c r="G24" s="13"/>
      <c r="H24" s="14"/>
      <c r="I24" s="13"/>
      <c r="J24" s="13"/>
      <c r="K24" s="13"/>
      <c r="L24" s="13"/>
      <c r="M24" s="13"/>
      <c r="N24" s="13"/>
      <c r="O24" s="13"/>
      <c r="P24" s="30"/>
      <c r="Q24" s="30"/>
      <c r="R24" s="13"/>
      <c r="S24" s="13"/>
      <c r="T24" s="15"/>
    </row>
    <row r="25" spans="1:20" ht="12.75">
      <c r="A25" s="12" t="s">
        <v>43</v>
      </c>
      <c r="B25" s="75"/>
      <c r="C25" s="76"/>
      <c r="D25" s="28"/>
      <c r="E25" s="29"/>
      <c r="F25" s="13"/>
      <c r="G25" s="13"/>
      <c r="H25" s="14"/>
      <c r="I25" s="13"/>
      <c r="J25" s="13"/>
      <c r="K25" s="13"/>
      <c r="L25" s="13"/>
      <c r="M25" s="13"/>
      <c r="N25" s="13"/>
      <c r="O25" s="13"/>
      <c r="P25" s="30"/>
      <c r="Q25" s="30"/>
      <c r="R25" s="13"/>
      <c r="S25" s="13"/>
      <c r="T25" s="15"/>
    </row>
    <row r="26" spans="1:20" ht="12.75">
      <c r="A26" s="16" t="s">
        <v>5</v>
      </c>
      <c r="B26" s="82">
        <f>SUM(B14:B25)</f>
        <v>56793.44</v>
      </c>
      <c r="C26" s="83"/>
      <c r="D26" s="31">
        <f>SUM(D14:D25)</f>
        <v>52254.22</v>
      </c>
      <c r="E26" s="17"/>
      <c r="F26" s="17">
        <f>SUM(F14:F25)</f>
        <v>3339.8</v>
      </c>
      <c r="G26" s="17">
        <f>SUM(G14:G25)</f>
        <v>6053.0599999999995</v>
      </c>
      <c r="H26" s="17">
        <f>SUM(H14:H25)</f>
        <v>6011.64</v>
      </c>
      <c r="I26" s="17">
        <f>SUM(I14:I25)</f>
        <v>0</v>
      </c>
      <c r="J26" s="17">
        <f>SUM(J14:J25)</f>
        <v>4341.74</v>
      </c>
      <c r="K26" s="17"/>
      <c r="L26" s="17"/>
      <c r="M26" s="17">
        <f aca="true" t="shared" si="0" ref="M26:R26">SUM(M14:M25)</f>
        <v>7347.56</v>
      </c>
      <c r="N26" s="17">
        <f t="shared" si="0"/>
        <v>4064.9100000000003</v>
      </c>
      <c r="O26" s="17">
        <f t="shared" si="0"/>
        <v>0</v>
      </c>
      <c r="P26" s="31">
        <f t="shared" si="0"/>
        <v>0</v>
      </c>
      <c r="Q26" s="31">
        <f t="shared" si="0"/>
        <v>0</v>
      </c>
      <c r="R26" s="31">
        <f t="shared" si="0"/>
        <v>5343.68</v>
      </c>
      <c r="S26" s="17"/>
      <c r="T26" s="18">
        <f>SUM(T14:T25)</f>
        <v>36502.39</v>
      </c>
    </row>
    <row r="27" spans="1:20" ht="12.75">
      <c r="A27" s="21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20" t="s">
        <v>11</v>
      </c>
      <c r="R27" s="95">
        <f>SUM(E12+D26-T26)</f>
        <v>-100127.09000000001</v>
      </c>
      <c r="S27" s="95"/>
      <c r="T27" s="95"/>
    </row>
    <row r="29" spans="9:15" ht="12.75">
      <c r="I29" s="37" t="s">
        <v>2</v>
      </c>
      <c r="J29" s="37">
        <v>1079.65</v>
      </c>
      <c r="K29" s="37">
        <v>954.84</v>
      </c>
      <c r="L29" s="37"/>
      <c r="M29" s="37" t="s">
        <v>10</v>
      </c>
      <c r="N29" s="37">
        <v>630.56</v>
      </c>
      <c r="O29" s="37" t="s">
        <v>49</v>
      </c>
    </row>
    <row r="30" spans="4:15" ht="12.75">
      <c r="D30" s="3"/>
      <c r="I30" s="37" t="s">
        <v>3</v>
      </c>
      <c r="J30" s="37">
        <v>498.3</v>
      </c>
      <c r="K30" s="37"/>
      <c r="L30" s="37"/>
      <c r="M30" s="37" t="s">
        <v>10</v>
      </c>
      <c r="N30" s="37">
        <v>1856.4</v>
      </c>
      <c r="O30" s="37" t="s">
        <v>49</v>
      </c>
    </row>
  </sheetData>
  <sheetProtection/>
  <mergeCells count="45">
    <mergeCell ref="B19:C19"/>
    <mergeCell ref="B26:C26"/>
    <mergeCell ref="R27:T27"/>
    <mergeCell ref="B20:C20"/>
    <mergeCell ref="B21:C21"/>
    <mergeCell ref="B22:C22"/>
    <mergeCell ref="B23:C23"/>
    <mergeCell ref="B24:C24"/>
    <mergeCell ref="B25:C25"/>
    <mergeCell ref="A12:D12"/>
    <mergeCell ref="B13:C13"/>
    <mergeCell ref="A9:D9"/>
    <mergeCell ref="F9:O9"/>
    <mergeCell ref="B14:C14"/>
    <mergeCell ref="B18:C18"/>
    <mergeCell ref="B16:C16"/>
    <mergeCell ref="B17:C17"/>
    <mergeCell ref="B15:C15"/>
    <mergeCell ref="K6:K7"/>
    <mergeCell ref="L6:L7"/>
    <mergeCell ref="M6:M7"/>
    <mergeCell ref="P9:Q9"/>
    <mergeCell ref="A10:E10"/>
    <mergeCell ref="A11:E11"/>
    <mergeCell ref="F11:T11"/>
    <mergeCell ref="B6:B7"/>
    <mergeCell ref="T5:T7"/>
    <mergeCell ref="C6:C7"/>
    <mergeCell ref="A2:T2"/>
    <mergeCell ref="A3:T3"/>
    <mergeCell ref="A4:E4"/>
    <mergeCell ref="F4:R4"/>
    <mergeCell ref="B5:E5"/>
    <mergeCell ref="N6:O6"/>
    <mergeCell ref="F5:O5"/>
    <mergeCell ref="P5:Q6"/>
    <mergeCell ref="R5:R7"/>
    <mergeCell ref="S5:S7"/>
    <mergeCell ref="J6:J7"/>
    <mergeCell ref="D6:D7"/>
    <mergeCell ref="E6:E7"/>
    <mergeCell ref="F6:F7"/>
    <mergeCell ref="G6:G7"/>
    <mergeCell ref="H6:H7"/>
    <mergeCell ref="I6:I7"/>
  </mergeCells>
  <printOptions/>
  <pageMargins left="0.21875" right="0.07291666666666667" top="0.17708333333333334" bottom="0.0625" header="0.3" footer="0.3"/>
  <pageSetup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den</cp:lastModifiedBy>
  <cp:lastPrinted>2019-03-21T04:55:20Z</cp:lastPrinted>
  <dcterms:created xsi:type="dcterms:W3CDTF">2007-02-04T12:22:59Z</dcterms:created>
  <dcterms:modified xsi:type="dcterms:W3CDTF">2019-04-10T15:40:06Z</dcterms:modified>
  <cp:category/>
  <cp:version/>
  <cp:contentType/>
  <cp:contentStatus/>
</cp:coreProperties>
</file>