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485" windowHeight="5280" activeTab="0"/>
  </bookViews>
  <sheets>
    <sheet name="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2000-ремонт вызывной панели</t>
        </r>
      </text>
    </comment>
    <comment ref="G14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с февраля</t>
        </r>
      </text>
    </comment>
  </commentList>
</comments>
</file>

<file path=xl/sharedStrings.xml><?xml version="1.0" encoding="utf-8"?>
<sst xmlns="http://schemas.openxmlformats.org/spreadsheetml/2006/main" count="63" uniqueCount="57">
  <si>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</si>
  <si>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</si>
  <si>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</si>
  <si>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</si>
  <si>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</si>
  <si>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</si>
  <si>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</si>
  <si>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</si>
  <si>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ИТОГО</t>
  </si>
  <si>
    <t>февраль</t>
  </si>
  <si>
    <t>август</t>
  </si>
  <si>
    <t>долг</t>
  </si>
  <si>
    <t>Меркурий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</si>
  <si>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</si>
  <si>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</si>
  <si>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</si>
  <si>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</si>
  <si>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</si>
  <si>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</si>
  <si>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</si>
  <si>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</si>
  <si>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</si>
  <si>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</si>
  <si>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</si>
  <si>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</si>
  <si>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</si>
  <si>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</si>
  <si>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</si>
  <si>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</si>
  <si>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</si>
  <si>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</si>
  <si>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</si>
  <si>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</si>
  <si>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</si>
  <si>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</si>
  <si>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</si>
  <si>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</si>
  <si>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</si>
  <si>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</si>
  <si>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</si>
  <si>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</si>
  <si>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</si>
  <si>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</si>
  <si>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</si>
  <si>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</si>
  <si>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</si>
  <si>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</si>
  <si>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</si>
  <si>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</si>
  <si>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</si>
  <si>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Администрация</t>
  </si>
  <si>
    <t>эл-во</t>
  </si>
  <si>
    <t>х/в</t>
  </si>
  <si>
    <t>Найко</t>
  </si>
  <si>
    <t>Информация о доходах и расходах по дому __Кочубея 5__на 2019год.</t>
  </si>
  <si>
    <t>ремонт вызывной панели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</si>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</sst>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_р_."/>
    <numFmt numFmtId="179" formatCode="0.000"/>
    <numFmt numFmtId="180" formatCode="#,##0.0_р_."/>
    <numFmt numFmtId="181" formatCode="#,##0_р_."/>
    <numFmt numFmtId="182" formatCode="#,##0.0000_р_."/>
    <numFmt numFmtId="183" formatCode="#,##0.00000_р_."/>
    <numFmt numFmtId="184" formatCode="0.0"/>
    <numFmt numFmtId="185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8" fillId="32" borderId="10" xfId="0" applyNumberFormat="1" applyFont="1" applyFill="1" applyBorder="1" applyAlignment="1">
      <alignment vertical="top" wrapText="1"/>
    </xf>
    <xf numFmtId="2" fontId="8" fillId="32" borderId="13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10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/>
    </xf>
    <xf numFmtId="17" fontId="10" fillId="12" borderId="10" xfId="0" applyNumberFormat="1" applyFont="1" applyFill="1" applyBorder="1" applyAlignment="1">
      <alignment horizontal="left" wrapText="1"/>
    </xf>
    <xf numFmtId="0" fontId="8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0" fillId="34" borderId="16" xfId="0" applyNumberFormat="1" applyFont="1" applyFill="1" applyBorder="1" applyAlignment="1">
      <alignment horizontal="center"/>
    </xf>
    <xf numFmtId="172" fontId="10" fillId="34" borderId="15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tabSelected="1" zoomScalePageLayoutView="0" workbookViewId="0" topLeftCell="A4">
      <selection activeCell="V8" sqref="V8"/>
    </sheetView>
  </sheetViews>
  <sheetFormatPr defaultColWidth="9.00390625" defaultRowHeight="12.75"/>
  <cols>
    <col min="10" max="10" width="9.125" style="0" customWidth="1"/>
    <col min="11" max="12" width="9.125" style="0" hidden="1" customWidth="1"/>
    <col min="19" max="19" width="9.125" style="0" hidden="1" customWidth="1"/>
  </cols>
  <sheetData>
    <row r="1" spans="1:20" ht="15.7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.75">
      <c r="A3" s="49"/>
      <c r="B3" s="45"/>
      <c r="C3" s="45"/>
      <c r="D3" s="45"/>
      <c r="E3" s="83"/>
      <c r="F3" s="75" t="s">
        <v>13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22"/>
      <c r="T3" s="1"/>
    </row>
    <row r="4" spans="1:20" ht="12.75">
      <c r="A4" s="2"/>
      <c r="B4" s="84" t="s">
        <v>14</v>
      </c>
      <c r="C4" s="85"/>
      <c r="D4" s="85"/>
      <c r="E4" s="86"/>
      <c r="F4" s="50" t="s">
        <v>5</v>
      </c>
      <c r="G4" s="51"/>
      <c r="H4" s="51"/>
      <c r="I4" s="51"/>
      <c r="J4" s="51"/>
      <c r="K4" s="51"/>
      <c r="L4" s="51"/>
      <c r="M4" s="51"/>
      <c r="N4" s="51"/>
      <c r="O4" s="51"/>
      <c r="P4" s="52" t="s">
        <v>15</v>
      </c>
      <c r="Q4" s="53"/>
      <c r="R4" s="56" t="s">
        <v>16</v>
      </c>
      <c r="S4" s="79" t="s">
        <v>48</v>
      </c>
      <c r="T4" s="59" t="s">
        <v>8</v>
      </c>
    </row>
    <row r="5" spans="1:20" ht="12.75">
      <c r="A5" s="3"/>
      <c r="B5" s="46" t="s">
        <v>17</v>
      </c>
      <c r="C5" s="46" t="s">
        <v>7</v>
      </c>
      <c r="D5" s="46" t="s">
        <v>46</v>
      </c>
      <c r="E5" s="64" t="s">
        <v>6</v>
      </c>
      <c r="F5" s="62" t="s">
        <v>18</v>
      </c>
      <c r="G5" s="62" t="s">
        <v>56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  <c r="M5" s="62" t="s">
        <v>24</v>
      </c>
      <c r="N5" s="66" t="s">
        <v>25</v>
      </c>
      <c r="O5" s="68"/>
      <c r="P5" s="54"/>
      <c r="Q5" s="55"/>
      <c r="R5" s="57"/>
      <c r="S5" s="80"/>
      <c r="T5" s="60"/>
    </row>
    <row r="6" spans="1:20" ht="84">
      <c r="A6" s="5"/>
      <c r="B6" s="47"/>
      <c r="C6" s="47"/>
      <c r="D6" s="47"/>
      <c r="E6" s="65"/>
      <c r="F6" s="63"/>
      <c r="G6" s="63"/>
      <c r="H6" s="63"/>
      <c r="I6" s="63"/>
      <c r="J6" s="63"/>
      <c r="K6" s="63"/>
      <c r="L6" s="63"/>
      <c r="M6" s="63"/>
      <c r="N6" s="23" t="s">
        <v>47</v>
      </c>
      <c r="O6" s="23" t="s">
        <v>49</v>
      </c>
      <c r="P6" s="4" t="s">
        <v>26</v>
      </c>
      <c r="Q6" s="4" t="s">
        <v>27</v>
      </c>
      <c r="R6" s="58"/>
      <c r="S6" s="81"/>
      <c r="T6" s="61"/>
    </row>
    <row r="7" spans="1:20" ht="12.75">
      <c r="A7" s="37">
        <v>2019</v>
      </c>
      <c r="B7" s="24">
        <v>10.5</v>
      </c>
      <c r="C7" s="24">
        <v>3</v>
      </c>
      <c r="D7" s="24">
        <v>1.5</v>
      </c>
      <c r="E7" s="7">
        <f>SUM(B7:D7)</f>
        <v>15</v>
      </c>
      <c r="F7" s="38">
        <v>1</v>
      </c>
      <c r="G7" s="38">
        <v>2.35</v>
      </c>
      <c r="H7" s="38">
        <v>1.8</v>
      </c>
      <c r="I7" s="38">
        <v>0.28</v>
      </c>
      <c r="J7" s="38">
        <v>1.1</v>
      </c>
      <c r="K7" s="38">
        <v>0</v>
      </c>
      <c r="L7" s="38">
        <v>0</v>
      </c>
      <c r="M7" s="38">
        <v>2.2</v>
      </c>
      <c r="N7" s="27">
        <v>0</v>
      </c>
      <c r="O7" s="38">
        <v>0.67</v>
      </c>
      <c r="P7" s="25">
        <v>2</v>
      </c>
      <c r="Q7" s="25">
        <v>2</v>
      </c>
      <c r="R7" s="26">
        <v>1.6</v>
      </c>
      <c r="S7" s="26"/>
      <c r="T7" s="6">
        <f>SUM(F7:S7)</f>
        <v>15</v>
      </c>
    </row>
    <row r="8" spans="1:20" ht="24">
      <c r="A8" s="87" t="s">
        <v>28</v>
      </c>
      <c r="B8" s="88"/>
      <c r="C8" s="88"/>
      <c r="D8" s="89"/>
      <c r="E8" s="7">
        <v>5136.2</v>
      </c>
      <c r="F8" s="66" t="s">
        <v>29</v>
      </c>
      <c r="G8" s="67"/>
      <c r="H8" s="67"/>
      <c r="I8" s="67"/>
      <c r="J8" s="67"/>
      <c r="K8" s="67"/>
      <c r="L8" s="67"/>
      <c r="M8" s="67"/>
      <c r="N8" s="67"/>
      <c r="O8" s="68"/>
      <c r="P8" s="69" t="s">
        <v>30</v>
      </c>
      <c r="Q8" s="70"/>
      <c r="R8" s="6" t="s">
        <v>31</v>
      </c>
      <c r="S8" s="6"/>
      <c r="T8" s="6"/>
    </row>
    <row r="9" spans="1:20" ht="12.75">
      <c r="A9" s="71" t="s">
        <v>32</v>
      </c>
      <c r="B9" s="72"/>
      <c r="C9" s="72"/>
      <c r="D9" s="72"/>
      <c r="E9" s="73"/>
      <c r="F9" s="8">
        <f>F7*E8</f>
        <v>5136.2</v>
      </c>
      <c r="G9" s="8">
        <f>G7*E8</f>
        <v>12070.07</v>
      </c>
      <c r="H9" s="8">
        <f>H7*E8</f>
        <v>9245.16</v>
      </c>
      <c r="I9" s="8">
        <f>I7*E8</f>
        <v>1438.1360000000002</v>
      </c>
      <c r="J9" s="8">
        <f>J7*E8</f>
        <v>5649.820000000001</v>
      </c>
      <c r="K9" s="8" t="e">
        <f>SUM(#REF!*2002.5)</f>
        <v>#REF!</v>
      </c>
      <c r="L9" s="8" t="e">
        <f>SUM(#REF!*2002.5)</f>
        <v>#REF!</v>
      </c>
      <c r="M9" s="8">
        <f>M7*E8</f>
        <v>11299.640000000001</v>
      </c>
      <c r="N9" s="8">
        <f>N7*E8</f>
        <v>0</v>
      </c>
      <c r="O9" s="8">
        <f>O7*E8</f>
        <v>3441.254</v>
      </c>
      <c r="P9" s="8">
        <f>P7*E8</f>
        <v>10272.4</v>
      </c>
      <c r="Q9" s="8">
        <f>Q7*E8</f>
        <v>10272.4</v>
      </c>
      <c r="R9" s="8">
        <f>R7*E8</f>
        <v>8217.92</v>
      </c>
      <c r="S9" s="8">
        <v>0</v>
      </c>
      <c r="T9" s="8">
        <f>F9+G9+H9+I9+J9+M9+N9+O9+P9+Q9+R9</f>
        <v>77043</v>
      </c>
    </row>
    <row r="10" spans="1:20" ht="12.75">
      <c r="A10" s="90" t="s">
        <v>33</v>
      </c>
      <c r="B10" s="90"/>
      <c r="C10" s="90"/>
      <c r="D10" s="90"/>
      <c r="E10" s="91"/>
      <c r="F10" s="74" t="s">
        <v>34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</row>
    <row r="11" spans="1:20" ht="12.75">
      <c r="A11" s="92" t="s">
        <v>35</v>
      </c>
      <c r="B11" s="92"/>
      <c r="C11" s="92"/>
      <c r="D11" s="93"/>
      <c r="E11" s="34">
        <v>-43452.939999999944</v>
      </c>
      <c r="F11" s="40"/>
      <c r="G11" s="41"/>
      <c r="H11" s="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ht="12.75">
      <c r="A12" s="28"/>
      <c r="B12" s="96" t="s">
        <v>45</v>
      </c>
      <c r="C12" s="96"/>
      <c r="D12" s="29" t="s">
        <v>33</v>
      </c>
      <c r="E12" s="35" t="s">
        <v>11</v>
      </c>
      <c r="F12" s="40"/>
      <c r="G12" s="41"/>
      <c r="H12" s="9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12.75">
      <c r="A13" s="10" t="s">
        <v>36</v>
      </c>
      <c r="B13" s="77">
        <v>83671.1</v>
      </c>
      <c r="C13" s="97"/>
      <c r="D13" s="30">
        <v>54634.56</v>
      </c>
      <c r="E13" s="31"/>
      <c r="F13" s="11">
        <v>5136.2</v>
      </c>
      <c r="G13" s="11">
        <v>11132.65</v>
      </c>
      <c r="H13" s="12">
        <v>9245.16</v>
      </c>
      <c r="I13" s="11">
        <v>2800</v>
      </c>
      <c r="J13" s="11">
        <v>5649.82</v>
      </c>
      <c r="K13" s="11"/>
      <c r="L13" s="11"/>
      <c r="M13" s="11">
        <v>11299.64</v>
      </c>
      <c r="N13" s="11">
        <f>24167.55+5434.66</f>
        <v>29602.21</v>
      </c>
      <c r="O13" s="11">
        <v>2000</v>
      </c>
      <c r="P13" s="32">
        <v>0</v>
      </c>
      <c r="Q13" s="32">
        <v>0</v>
      </c>
      <c r="R13" s="11">
        <v>8217.92</v>
      </c>
      <c r="S13" s="11">
        <v>0</v>
      </c>
      <c r="T13" s="13">
        <f>SUM(F13:S13)</f>
        <v>85083.59999999999</v>
      </c>
    </row>
    <row r="14" spans="1:20" ht="12.75">
      <c r="A14" s="10" t="s">
        <v>37</v>
      </c>
      <c r="B14" s="77">
        <v>104775.08</v>
      </c>
      <c r="C14" s="78"/>
      <c r="D14" s="30">
        <v>86747.45</v>
      </c>
      <c r="E14" s="31"/>
      <c r="F14" s="11">
        <v>5136.2</v>
      </c>
      <c r="G14" s="11">
        <v>12053.8</v>
      </c>
      <c r="H14" s="12">
        <v>9245.16</v>
      </c>
      <c r="I14" s="11">
        <v>2800</v>
      </c>
      <c r="J14" s="11">
        <v>5649.82</v>
      </c>
      <c r="K14" s="11"/>
      <c r="L14" s="11"/>
      <c r="M14" s="11">
        <v>11299.64</v>
      </c>
      <c r="N14" s="11">
        <f>13703.25+5810.35</f>
        <v>19513.6</v>
      </c>
      <c r="O14" s="11">
        <v>0</v>
      </c>
      <c r="P14" s="32">
        <f>4821+357</f>
        <v>5178</v>
      </c>
      <c r="Q14" s="32">
        <v>0</v>
      </c>
      <c r="R14" s="11">
        <v>8217.92</v>
      </c>
      <c r="S14" s="11"/>
      <c r="T14" s="13">
        <f>SUM(F14:S14)</f>
        <v>79094.14</v>
      </c>
    </row>
    <row r="15" spans="1:20" ht="12.75">
      <c r="A15" s="10" t="s">
        <v>1</v>
      </c>
      <c r="B15" s="77"/>
      <c r="C15" s="78"/>
      <c r="D15" s="30"/>
      <c r="E15" s="31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32"/>
      <c r="Q15" s="32"/>
      <c r="R15" s="11"/>
      <c r="S15" s="11"/>
      <c r="T15" s="13"/>
    </row>
    <row r="16" spans="1:20" ht="12.75">
      <c r="A16" s="10" t="s">
        <v>38</v>
      </c>
      <c r="B16" s="77"/>
      <c r="C16" s="78"/>
      <c r="D16" s="30"/>
      <c r="E16" s="31"/>
      <c r="F16" s="11"/>
      <c r="G16" s="11"/>
      <c r="H16" s="12"/>
      <c r="I16" s="11"/>
      <c r="J16" s="11"/>
      <c r="K16" s="11"/>
      <c r="L16" s="11"/>
      <c r="M16" s="11"/>
      <c r="N16" s="11"/>
      <c r="O16" s="11"/>
      <c r="P16" s="32"/>
      <c r="Q16" s="32"/>
      <c r="R16" s="11"/>
      <c r="S16" s="11"/>
      <c r="T16" s="13"/>
    </row>
    <row r="17" spans="1:20" ht="12.75">
      <c r="A17" s="10" t="s">
        <v>2</v>
      </c>
      <c r="B17" s="77"/>
      <c r="C17" s="78"/>
      <c r="D17" s="30"/>
      <c r="E17" s="3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32"/>
      <c r="Q17" s="32"/>
      <c r="R17" s="11"/>
      <c r="S17" s="11"/>
      <c r="T17" s="13"/>
    </row>
    <row r="18" spans="1:20" ht="12.75">
      <c r="A18" s="10" t="s">
        <v>3</v>
      </c>
      <c r="B18" s="77"/>
      <c r="C18" s="78"/>
      <c r="D18" s="30"/>
      <c r="E18" s="3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2"/>
      <c r="Q18" s="32"/>
      <c r="R18" s="11"/>
      <c r="S18" s="11"/>
      <c r="T18" s="13"/>
    </row>
    <row r="19" spans="1:20" ht="12.75">
      <c r="A19" s="10" t="s">
        <v>4</v>
      </c>
      <c r="B19" s="77"/>
      <c r="C19" s="78"/>
      <c r="D19" s="30"/>
      <c r="E19" s="3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32"/>
      <c r="Q19" s="32"/>
      <c r="R19" s="11"/>
      <c r="S19" s="11"/>
      <c r="T19" s="13"/>
    </row>
    <row r="20" spans="1:20" ht="12.75">
      <c r="A20" s="10" t="s">
        <v>10</v>
      </c>
      <c r="B20" s="77"/>
      <c r="C20" s="78"/>
      <c r="D20" s="30"/>
      <c r="E20" s="3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32"/>
      <c r="Q20" s="32"/>
      <c r="R20" s="11"/>
      <c r="S20" s="11"/>
      <c r="T20" s="13"/>
    </row>
    <row r="21" spans="1:20" ht="12.75">
      <c r="A21" s="10" t="s">
        <v>39</v>
      </c>
      <c r="B21" s="77"/>
      <c r="C21" s="78"/>
      <c r="D21" s="30"/>
      <c r="E21" s="31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32"/>
      <c r="Q21" s="32"/>
      <c r="R21" s="11"/>
      <c r="S21" s="11"/>
      <c r="T21" s="13"/>
    </row>
    <row r="22" spans="1:20" ht="12.75">
      <c r="A22" s="10" t="s">
        <v>40</v>
      </c>
      <c r="B22" s="77"/>
      <c r="C22" s="78"/>
      <c r="D22" s="30"/>
      <c r="E22" s="3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32"/>
      <c r="Q22" s="32"/>
      <c r="R22" s="11"/>
      <c r="S22" s="11"/>
      <c r="T22" s="13"/>
    </row>
    <row r="23" spans="1:20" ht="12.75">
      <c r="A23" s="10" t="s">
        <v>41</v>
      </c>
      <c r="B23" s="77"/>
      <c r="C23" s="78"/>
      <c r="D23" s="30"/>
      <c r="E23" s="3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32"/>
      <c r="Q23" s="32"/>
      <c r="R23" s="11"/>
      <c r="S23" s="11"/>
      <c r="T23" s="13"/>
    </row>
    <row r="24" spans="1:20" ht="12.75">
      <c r="A24" s="10" t="s">
        <v>42</v>
      </c>
      <c r="B24" s="77"/>
      <c r="C24" s="78"/>
      <c r="D24" s="30"/>
      <c r="E24" s="3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32"/>
      <c r="Q24" s="32"/>
      <c r="R24" s="11"/>
      <c r="S24" s="11"/>
      <c r="T24" s="13"/>
    </row>
    <row r="25" spans="1:20" ht="12.75">
      <c r="A25" s="36" t="s">
        <v>43</v>
      </c>
      <c r="B25" s="77">
        <v>0</v>
      </c>
      <c r="C25" s="78"/>
      <c r="D25" s="30">
        <f>1800</f>
        <v>1800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2"/>
      <c r="Q25" s="32"/>
      <c r="R25" s="11"/>
      <c r="S25" s="11"/>
      <c r="T25" s="13"/>
    </row>
    <row r="26" spans="1:20" ht="12.75">
      <c r="A26" s="14" t="s">
        <v>12</v>
      </c>
      <c r="B26" s="77">
        <v>0</v>
      </c>
      <c r="C26" s="78"/>
      <c r="D26" s="30">
        <v>0</v>
      </c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2"/>
      <c r="Q26" s="32"/>
      <c r="R26" s="11"/>
      <c r="S26" s="11"/>
      <c r="T26" s="13"/>
    </row>
    <row r="27" spans="1:20" ht="12.75">
      <c r="A27" s="14" t="s">
        <v>53</v>
      </c>
      <c r="B27" s="77">
        <v>0</v>
      </c>
      <c r="C27" s="78"/>
      <c r="D27" s="30">
        <v>0</v>
      </c>
      <c r="E27" s="1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2"/>
      <c r="Q27" s="32"/>
      <c r="R27" s="11"/>
      <c r="S27" s="11"/>
      <c r="T27" s="13"/>
    </row>
    <row r="28" spans="1:20" ht="19.5">
      <c r="A28" s="36" t="s">
        <v>50</v>
      </c>
      <c r="B28" s="77">
        <v>0</v>
      </c>
      <c r="C28" s="78"/>
      <c r="D28" s="30">
        <v>0</v>
      </c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2"/>
      <c r="Q28" s="32"/>
      <c r="R28" s="11"/>
      <c r="S28" s="11"/>
      <c r="T28" s="13"/>
    </row>
    <row r="29" spans="1:20" ht="12.75">
      <c r="A29" s="15" t="s">
        <v>6</v>
      </c>
      <c r="B29" s="98">
        <f>SUM(B13:B28)</f>
        <v>188446.18</v>
      </c>
      <c r="C29" s="99"/>
      <c r="D29" s="20">
        <f>SUM(D13:D28)</f>
        <v>143182.01</v>
      </c>
      <c r="E29" s="20"/>
      <c r="F29" s="20">
        <f>SUM(F13:F28)</f>
        <v>10272.4</v>
      </c>
      <c r="G29" s="20">
        <f>SUM(G13:G28)</f>
        <v>23186.449999999997</v>
      </c>
      <c r="H29" s="20">
        <f>SUM(H13:H28)</f>
        <v>18490.32</v>
      </c>
      <c r="I29" s="20">
        <f>SUM(I13:I28)</f>
        <v>5600</v>
      </c>
      <c r="J29" s="20">
        <f>SUM(J13:J28)</f>
        <v>11299.64</v>
      </c>
      <c r="K29" s="20"/>
      <c r="L29" s="20"/>
      <c r="M29" s="20">
        <f aca="true" t="shared" si="0" ref="M29:R29">SUM(M13:M28)</f>
        <v>22599.28</v>
      </c>
      <c r="N29" s="20">
        <f t="shared" si="0"/>
        <v>49115.81</v>
      </c>
      <c r="O29" s="20">
        <f t="shared" si="0"/>
        <v>2000</v>
      </c>
      <c r="P29" s="20">
        <f t="shared" si="0"/>
        <v>5178</v>
      </c>
      <c r="Q29" s="20">
        <f t="shared" si="0"/>
        <v>0</v>
      </c>
      <c r="R29" s="20">
        <f t="shared" si="0"/>
        <v>16435.84</v>
      </c>
      <c r="S29" s="20"/>
      <c r="T29" s="21">
        <f>SUM(T13:T28)</f>
        <v>164177.74</v>
      </c>
    </row>
    <row r="30" spans="1:20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 t="s">
        <v>44</v>
      </c>
      <c r="R30" s="76">
        <f>SUM(E11+D29-T29)</f>
        <v>-64448.669999999925</v>
      </c>
      <c r="S30" s="76"/>
      <c r="T30" s="76"/>
    </row>
    <row r="31" spans="2:4" ht="12.75">
      <c r="B31" t="s">
        <v>0</v>
      </c>
      <c r="C31">
        <v>2000</v>
      </c>
      <c r="D31" t="s">
        <v>55</v>
      </c>
    </row>
    <row r="32" spans="13:19" ht="12.75">
      <c r="M32" s="39" t="s">
        <v>0</v>
      </c>
      <c r="N32" s="39">
        <v>24167.55</v>
      </c>
      <c r="O32" s="39" t="s">
        <v>52</v>
      </c>
      <c r="P32" s="39">
        <v>5434.66</v>
      </c>
      <c r="Q32" s="39" t="s">
        <v>51</v>
      </c>
      <c r="S32" s="39" t="s">
        <v>51</v>
      </c>
    </row>
    <row r="33" spans="13:17" ht="12.75">
      <c r="M33" s="39" t="s">
        <v>9</v>
      </c>
      <c r="N33" s="39">
        <v>13703.25</v>
      </c>
      <c r="O33" s="39" t="s">
        <v>52</v>
      </c>
      <c r="P33" s="39">
        <v>5810.35</v>
      </c>
      <c r="Q33" s="39" t="s">
        <v>51</v>
      </c>
    </row>
    <row r="35" ht="12.75">
      <c r="J35" s="33"/>
    </row>
  </sheetData>
  <sheetProtection/>
  <mergeCells count="49">
    <mergeCell ref="R30:T30"/>
    <mergeCell ref="B21:C21"/>
    <mergeCell ref="B22:C22"/>
    <mergeCell ref="B23:C23"/>
    <mergeCell ref="B24:C24"/>
    <mergeCell ref="B25:C25"/>
    <mergeCell ref="B26:C26"/>
    <mergeCell ref="B18:C18"/>
    <mergeCell ref="B19:C19"/>
    <mergeCell ref="B20:C20"/>
    <mergeCell ref="B27:C27"/>
    <mergeCell ref="B28:C28"/>
    <mergeCell ref="B29:C29"/>
    <mergeCell ref="A8:D8"/>
    <mergeCell ref="F8:O8"/>
    <mergeCell ref="B13:C13"/>
    <mergeCell ref="B15:C15"/>
    <mergeCell ref="B16:C16"/>
    <mergeCell ref="B17:C17"/>
    <mergeCell ref="B14:C14"/>
    <mergeCell ref="A11:D11"/>
    <mergeCell ref="B12:C12"/>
    <mergeCell ref="K5:K6"/>
    <mergeCell ref="L5:L6"/>
    <mergeCell ref="M5:M6"/>
    <mergeCell ref="P8:Q8"/>
    <mergeCell ref="A9:E9"/>
    <mergeCell ref="A10:E10"/>
    <mergeCell ref="F10:T10"/>
    <mergeCell ref="B5:B6"/>
    <mergeCell ref="T4:T6"/>
    <mergeCell ref="C5:C6"/>
    <mergeCell ref="A1:T1"/>
    <mergeCell ref="A2:T2"/>
    <mergeCell ref="A3:E3"/>
    <mergeCell ref="F3:R3"/>
    <mergeCell ref="B4:E4"/>
    <mergeCell ref="N5:O5"/>
    <mergeCell ref="F4:O4"/>
    <mergeCell ref="P4:Q5"/>
    <mergeCell ref="R4:R6"/>
    <mergeCell ref="S4:S6"/>
    <mergeCell ref="J5:J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2019-02-05T09:18:34Z</cp:lastPrinted>
  <dcterms:created xsi:type="dcterms:W3CDTF">2007-02-04T12:22:59Z</dcterms:created>
  <dcterms:modified xsi:type="dcterms:W3CDTF">2019-04-10T16:01:48Z</dcterms:modified>
  <cp:category/>
  <cp:version/>
  <cp:contentType/>
  <cp:contentStatus/>
</cp:coreProperties>
</file>