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12225" windowHeight="4635"/>
  </bookViews>
  <sheets>
    <sheet name="2019" sheetId="14" r:id="rId1"/>
  </sheets>
  <calcPr calcId="145621"/>
</workbook>
</file>

<file path=xl/calcChain.xml><?xml version="1.0" encoding="utf-8"?>
<calcChain xmlns="http://schemas.openxmlformats.org/spreadsheetml/2006/main">
  <c r="H14" i="14" l="1"/>
  <c r="H13" i="14"/>
  <c r="J13" i="14" l="1"/>
  <c r="N14" i="14"/>
  <c r="T14" i="14" l="1"/>
  <c r="R26" i="14"/>
  <c r="Q26" i="14"/>
  <c r="O26" i="14"/>
  <c r="M26" i="14"/>
  <c r="J26" i="14"/>
  <c r="I26" i="14"/>
  <c r="H26" i="14"/>
  <c r="G26" i="14"/>
  <c r="F26" i="14"/>
  <c r="B26" i="14"/>
  <c r="N13" i="14" l="1"/>
  <c r="N26" i="14" s="1"/>
  <c r="N9" i="14" l="1"/>
  <c r="P13" i="14" l="1"/>
  <c r="P26" i="14" s="1"/>
  <c r="R9" i="14" l="1"/>
  <c r="Q9" i="14"/>
  <c r="P9" i="14"/>
  <c r="O9" i="14"/>
  <c r="M9" i="14"/>
  <c r="J9" i="14"/>
  <c r="I9" i="14"/>
  <c r="H9" i="14"/>
  <c r="G9" i="14"/>
  <c r="F9" i="14"/>
  <c r="E7" i="14"/>
  <c r="D25" i="14"/>
  <c r="D26" i="14" s="1"/>
  <c r="T7" i="14"/>
  <c r="T9" i="14" l="1"/>
  <c r="T13" i="14"/>
  <c r="T26" i="14" s="1"/>
  <c r="R27" i="14" l="1"/>
</calcChain>
</file>

<file path=xl/sharedStrings.xml><?xml version="1.0" encoding="utf-8"?>
<sst xmlns="http://schemas.openxmlformats.org/spreadsheetml/2006/main" count="61" uniqueCount="55">
  <si>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</si>
  <si>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</si>
  <si>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</si>
  <si>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</si>
  <si>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</si>
  <si>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</si>
  <si>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</si>
  <si>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февраль</t>
  </si>
  <si>
    <t>январь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</si>
  <si>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</si>
  <si>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</si>
  <si>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</si>
  <si>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</si>
  <si>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</si>
  <si>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</si>
  <si>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</si>
  <si>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</si>
  <si>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</si>
  <si>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</si>
  <si>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</si>
  <si>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</si>
  <si>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</si>
  <si>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</si>
  <si>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</si>
  <si>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</si>
  <si>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</si>
  <si>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</si>
  <si>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</si>
  <si>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</si>
  <si>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</si>
  <si>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</si>
  <si>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</si>
  <si>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</si>
  <si>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</si>
  <si>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</si>
  <si>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</si>
  <si>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</si>
  <si>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</si>
  <si>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</si>
  <si>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</si>
  <si>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</si>
  <si>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</si>
  <si>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</si>
  <si>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</si>
  <si>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</si>
  <si>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</si>
  <si>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</si>
  <si>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</si>
  <si>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</si>
  <si>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г/в</t>
  </si>
  <si>
    <t>х/в</t>
  </si>
  <si>
    <t>лампочки</t>
  </si>
  <si>
    <t>эл-во</t>
  </si>
  <si>
    <t>Информация о доходах и расходах по дому __Мира 12/4__на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</si>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</sst>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3" xfId="0" applyBorder="1"/>
    <xf numFmtId="164" fontId="2" fillId="0" borderId="0" xfId="0" applyNumberFormat="1" applyFont="1" applyFill="1" applyBorder="1"/>
    <xf numFmtId="4" fontId="0" fillId="0" borderId="0" xfId="0" applyNumberFormat="1"/>
    <xf numFmtId="2" fontId="6" fillId="6" borderId="8" xfId="0" applyNumberFormat="1" applyFont="1" applyFill="1" applyBorder="1" applyAlignment="1"/>
    <xf numFmtId="2" fontId="6" fillId="0" borderId="5" xfId="0" applyNumberFormat="1" applyFont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/>
    </xf>
    <xf numFmtId="2" fontId="2" fillId="7" borderId="5" xfId="0" applyNumberFormat="1" applyFont="1" applyFill="1" applyBorder="1" applyAlignment="1">
      <alignment horizontal="center" vertical="top" wrapText="1"/>
    </xf>
    <xf numFmtId="4" fontId="2" fillId="6" borderId="3" xfId="0" applyNumberFormat="1" applyFont="1" applyFill="1" applyBorder="1"/>
    <xf numFmtId="2" fontId="2" fillId="4" borderId="12" xfId="0" applyNumberFormat="1" applyFont="1" applyFill="1" applyBorder="1" applyAlignment="1">
      <alignment horizontal="center" vertical="top" wrapText="1"/>
    </xf>
    <xf numFmtId="17" fontId="4" fillId="2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/>
    <xf numFmtId="164" fontId="2" fillId="4" borderId="5" xfId="0" applyNumberFormat="1" applyFont="1" applyFill="1" applyBorder="1"/>
    <xf numFmtId="4" fontId="2" fillId="4" borderId="3" xfId="0" applyNumberFormat="1" applyFont="1" applyFill="1" applyBorder="1"/>
    <xf numFmtId="0" fontId="4" fillId="3" borderId="3" xfId="0" applyFont="1" applyFill="1" applyBorder="1"/>
    <xf numFmtId="0" fontId="4" fillId="0" borderId="0" xfId="0" applyFont="1" applyFill="1" applyBorder="1"/>
    <xf numFmtId="164" fontId="7" fillId="0" borderId="0" xfId="0" applyNumberFormat="1" applyFont="1" applyFill="1" applyBorder="1"/>
    <xf numFmtId="164" fontId="2" fillId="10" borderId="3" xfId="0" applyNumberFormat="1" applyFont="1" applyFill="1" applyBorder="1"/>
    <xf numFmtId="164" fontId="9" fillId="3" borderId="3" xfId="0" applyNumberFormat="1" applyFont="1" applyFill="1" applyBorder="1"/>
    <xf numFmtId="4" fontId="10" fillId="3" borderId="3" xfId="0" applyNumberFormat="1" applyFont="1" applyFill="1" applyBorder="1"/>
    <xf numFmtId="0" fontId="1" fillId="6" borderId="8" xfId="0" applyFont="1" applyFill="1" applyBorder="1" applyAlignment="1"/>
    <xf numFmtId="0" fontId="1" fillId="6" borderId="8" xfId="0" applyFont="1" applyFill="1" applyBorder="1" applyAlignment="1">
      <alignment wrapText="1"/>
    </xf>
    <xf numFmtId="2" fontId="2" fillId="0" borderId="5" xfId="0" applyNumberFormat="1" applyFont="1" applyBorder="1" applyAlignment="1">
      <alignment vertical="top" textRotation="90" wrapText="1"/>
    </xf>
    <xf numFmtId="2" fontId="2" fillId="0" borderId="5" xfId="0" applyNumberFormat="1" applyFont="1" applyBorder="1" applyAlignment="1">
      <alignment horizontal="center" vertical="top"/>
    </xf>
    <xf numFmtId="2" fontId="6" fillId="6" borderId="3" xfId="0" applyNumberFormat="1" applyFont="1" applyFill="1" applyBorder="1" applyAlignment="1">
      <alignment vertical="top" wrapText="1"/>
    </xf>
    <xf numFmtId="2" fontId="6" fillId="6" borderId="5" xfId="0" applyNumberFormat="1" applyFont="1" applyFill="1" applyBorder="1" applyAlignment="1">
      <alignment horizontal="center" vertical="top" wrapText="1"/>
    </xf>
    <xf numFmtId="2" fontId="2" fillId="6" borderId="3" xfId="0" applyNumberFormat="1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horizontal="center" wrapText="1"/>
    </xf>
    <xf numFmtId="4" fontId="2" fillId="10" borderId="3" xfId="0" applyNumberFormat="1" applyFont="1" applyFill="1" applyBorder="1"/>
    <xf numFmtId="164" fontId="9" fillId="11" borderId="3" xfId="0" applyNumberFormat="1" applyFont="1" applyFill="1" applyBorder="1"/>
    <xf numFmtId="164" fontId="2" fillId="10" borderId="3" xfId="0" applyNumberFormat="1" applyFont="1" applyFill="1" applyBorder="1" applyAlignment="1"/>
    <xf numFmtId="164" fontId="9" fillId="7" borderId="3" xfId="0" applyNumberFormat="1" applyFont="1" applyFill="1" applyBorder="1"/>
    <xf numFmtId="2" fontId="2" fillId="6" borderId="3" xfId="0" applyNumberFormat="1" applyFont="1" applyFill="1" applyBorder="1" applyAlignment="1">
      <alignment horizontal="right" vertical="top" wrapText="1"/>
    </xf>
    <xf numFmtId="0" fontId="6" fillId="6" borderId="4" xfId="0" applyNumberFormat="1" applyFont="1" applyFill="1" applyBorder="1" applyAlignment="1">
      <alignment wrapText="1"/>
    </xf>
    <xf numFmtId="164" fontId="2" fillId="4" borderId="0" xfId="0" applyNumberFormat="1" applyFont="1" applyFill="1" applyBorder="1"/>
    <xf numFmtId="164" fontId="9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right" vertical="top" wrapText="1"/>
    </xf>
    <xf numFmtId="17" fontId="9" fillId="9" borderId="3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2" fontId="2" fillId="4" borderId="9" xfId="0" applyNumberFormat="1" applyFont="1" applyFill="1" applyBorder="1" applyAlignment="1">
      <alignment horizontal="center" vertical="top" wrapText="1"/>
    </xf>
    <xf numFmtId="2" fontId="2" fillId="4" borderId="10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1" fillId="4" borderId="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left" wrapText="1"/>
    </xf>
    <xf numFmtId="2" fontId="6" fillId="0" borderId="6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2" xfId="0" applyNumberFormat="1" applyFont="1" applyBorder="1" applyAlignment="1">
      <alignment horizontal="left" textRotation="90" wrapText="1"/>
    </xf>
    <xf numFmtId="2" fontId="6" fillId="0" borderId="5" xfId="0" applyNumberFormat="1" applyFont="1" applyBorder="1" applyAlignment="1">
      <alignment horizontal="left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5" xfId="0" applyNumberFormat="1" applyFont="1" applyBorder="1" applyAlignment="1">
      <alignment horizontal="center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2" fontId="7" fillId="0" borderId="5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164" fontId="2" fillId="5" borderId="4" xfId="0" applyNumberFormat="1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wrapText="1"/>
    </xf>
    <xf numFmtId="0" fontId="1" fillId="7" borderId="9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0" fillId="5" borderId="10" xfId="0" applyFill="1" applyBorder="1"/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top" wrapText="1"/>
    </xf>
    <xf numFmtId="164" fontId="9" fillId="3" borderId="4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"/>
  <sheetViews>
    <sheetView tabSelected="1" topLeftCell="A4" workbookViewId="0">
      <selection activeCell="M18" sqref="M18"/>
    </sheetView>
  </sheetViews>
  <sheetFormatPr defaultRowHeight="12.75" x14ac:dyDescent="0.2"/>
  <cols>
    <col min="10" max="10" width="9.140625" customWidth="1"/>
    <col min="11" max="12" width="9.140625" hidden="1" customWidth="1"/>
    <col min="19" max="19" width="9.140625" hidden="1" customWidth="1"/>
  </cols>
  <sheetData>
    <row r="1" spans="1:20" ht="15.75" x14ac:dyDescent="0.25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x14ac:dyDescent="0.2">
      <c r="A3" s="47"/>
      <c r="B3" s="48"/>
      <c r="C3" s="48"/>
      <c r="D3" s="48"/>
      <c r="E3" s="49"/>
      <c r="F3" s="50" t="s">
        <v>13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40"/>
      <c r="T3" s="1"/>
    </row>
    <row r="4" spans="1:20" x14ac:dyDescent="0.2">
      <c r="A4" s="20"/>
      <c r="B4" s="53" t="s">
        <v>14</v>
      </c>
      <c r="C4" s="54"/>
      <c r="D4" s="54"/>
      <c r="E4" s="55"/>
      <c r="F4" s="56" t="s">
        <v>0</v>
      </c>
      <c r="G4" s="57"/>
      <c r="H4" s="57"/>
      <c r="I4" s="57"/>
      <c r="J4" s="57"/>
      <c r="K4" s="57"/>
      <c r="L4" s="57"/>
      <c r="M4" s="57"/>
      <c r="N4" s="57"/>
      <c r="O4" s="57"/>
      <c r="P4" s="58" t="s">
        <v>15</v>
      </c>
      <c r="Q4" s="59"/>
      <c r="R4" s="62" t="s">
        <v>16</v>
      </c>
      <c r="S4" s="65" t="s">
        <v>47</v>
      </c>
      <c r="T4" s="68" t="s">
        <v>6</v>
      </c>
    </row>
    <row r="5" spans="1:20" x14ac:dyDescent="0.2">
      <c r="A5" s="21"/>
      <c r="B5" s="75" t="s">
        <v>17</v>
      </c>
      <c r="C5" s="75" t="s">
        <v>2</v>
      </c>
      <c r="D5" s="75" t="s">
        <v>45</v>
      </c>
      <c r="E5" s="77" t="s">
        <v>3</v>
      </c>
      <c r="F5" s="73" t="s">
        <v>18</v>
      </c>
      <c r="G5" s="73" t="s">
        <v>54</v>
      </c>
      <c r="H5" s="73" t="s">
        <v>19</v>
      </c>
      <c r="I5" s="73" t="s">
        <v>20</v>
      </c>
      <c r="J5" s="73" t="s">
        <v>21</v>
      </c>
      <c r="K5" s="73" t="s">
        <v>22</v>
      </c>
      <c r="L5" s="73" t="s">
        <v>23</v>
      </c>
      <c r="M5" s="73" t="s">
        <v>24</v>
      </c>
      <c r="N5" s="71" t="s">
        <v>25</v>
      </c>
      <c r="O5" s="72"/>
      <c r="P5" s="60"/>
      <c r="Q5" s="61"/>
      <c r="R5" s="63"/>
      <c r="S5" s="66"/>
      <c r="T5" s="69"/>
    </row>
    <row r="6" spans="1:20" ht="129.75" x14ac:dyDescent="0.2">
      <c r="A6" s="4"/>
      <c r="B6" s="76"/>
      <c r="C6" s="76"/>
      <c r="D6" s="76"/>
      <c r="E6" s="78"/>
      <c r="F6" s="74"/>
      <c r="G6" s="74"/>
      <c r="H6" s="74"/>
      <c r="I6" s="74"/>
      <c r="J6" s="74"/>
      <c r="K6" s="74"/>
      <c r="L6" s="74"/>
      <c r="M6" s="74"/>
      <c r="N6" s="22" t="s">
        <v>46</v>
      </c>
      <c r="O6" s="22" t="s">
        <v>48</v>
      </c>
      <c r="P6" s="43" t="s">
        <v>26</v>
      </c>
      <c r="Q6" s="43" t="s">
        <v>27</v>
      </c>
      <c r="R6" s="64"/>
      <c r="S6" s="67"/>
      <c r="T6" s="70"/>
    </row>
    <row r="7" spans="1:20" x14ac:dyDescent="0.2">
      <c r="A7" s="34">
        <v>2019</v>
      </c>
      <c r="B7" s="23">
        <v>12.2</v>
      </c>
      <c r="C7" s="23">
        <v>2.2999999999999998</v>
      </c>
      <c r="D7" s="23">
        <v>1.5</v>
      </c>
      <c r="E7" s="6">
        <f>SUM(B7:D7)</f>
        <v>16</v>
      </c>
      <c r="F7" s="38">
        <v>1</v>
      </c>
      <c r="G7" s="38">
        <v>2.68</v>
      </c>
      <c r="H7" s="38">
        <v>1.8</v>
      </c>
      <c r="I7" s="38">
        <v>0.4</v>
      </c>
      <c r="J7" s="38">
        <v>2.25</v>
      </c>
      <c r="K7" s="38">
        <v>0</v>
      </c>
      <c r="L7" s="38">
        <v>0</v>
      </c>
      <c r="M7" s="38">
        <v>2.2000000000000002</v>
      </c>
      <c r="N7" s="33">
        <v>0</v>
      </c>
      <c r="O7" s="26">
        <v>1.07</v>
      </c>
      <c r="P7" s="24">
        <v>1.5</v>
      </c>
      <c r="Q7" s="24">
        <v>1.5</v>
      </c>
      <c r="R7" s="25">
        <v>1.6</v>
      </c>
      <c r="S7" s="25">
        <v>0</v>
      </c>
      <c r="T7" s="5">
        <f>SUM(F7:S7)</f>
        <v>16.000000000000004</v>
      </c>
    </row>
    <row r="8" spans="1:20" ht="22.5" x14ac:dyDescent="0.2">
      <c r="A8" s="95" t="s">
        <v>28</v>
      </c>
      <c r="B8" s="96"/>
      <c r="C8" s="96"/>
      <c r="D8" s="97"/>
      <c r="E8" s="6">
        <v>3193.8</v>
      </c>
      <c r="F8" s="71" t="s">
        <v>29</v>
      </c>
      <c r="G8" s="98"/>
      <c r="H8" s="98"/>
      <c r="I8" s="98"/>
      <c r="J8" s="98"/>
      <c r="K8" s="98"/>
      <c r="L8" s="98"/>
      <c r="M8" s="98"/>
      <c r="N8" s="98"/>
      <c r="O8" s="72"/>
      <c r="P8" s="81" t="s">
        <v>30</v>
      </c>
      <c r="Q8" s="82"/>
      <c r="R8" s="5" t="s">
        <v>31</v>
      </c>
      <c r="S8" s="5"/>
      <c r="T8" s="5"/>
    </row>
    <row r="9" spans="1:20" x14ac:dyDescent="0.2">
      <c r="A9" s="83" t="s">
        <v>32</v>
      </c>
      <c r="B9" s="84"/>
      <c r="C9" s="84"/>
      <c r="D9" s="84"/>
      <c r="E9" s="85"/>
      <c r="F9" s="7">
        <f>F7*E8</f>
        <v>3193.8</v>
      </c>
      <c r="G9" s="7">
        <f>G7*E8</f>
        <v>8559.3840000000018</v>
      </c>
      <c r="H9" s="7">
        <f>H7*E8</f>
        <v>5748.84</v>
      </c>
      <c r="I9" s="7">
        <f>I7*E8</f>
        <v>1277.5200000000002</v>
      </c>
      <c r="J9" s="7">
        <f>J7*E8</f>
        <v>7186.05</v>
      </c>
      <c r="K9" s="7">
        <v>0</v>
      </c>
      <c r="L9" s="7">
        <v>0</v>
      </c>
      <c r="M9" s="7">
        <f>M7*E8</f>
        <v>7026.3600000000006</v>
      </c>
      <c r="N9" s="7">
        <f>E8*N7</f>
        <v>0</v>
      </c>
      <c r="O9" s="7">
        <f>O7*E8</f>
        <v>3417.3660000000004</v>
      </c>
      <c r="P9" s="7">
        <f>P7*E8</f>
        <v>4790.7000000000007</v>
      </c>
      <c r="Q9" s="7">
        <f>Q7*E8</f>
        <v>4790.7000000000007</v>
      </c>
      <c r="R9" s="7">
        <f>R7*E8</f>
        <v>5110.0800000000008</v>
      </c>
      <c r="S9" s="7">
        <v>0</v>
      </c>
      <c r="T9" s="7">
        <f>SUM(F9:R9)</f>
        <v>51100.800000000003</v>
      </c>
    </row>
    <row r="10" spans="1:20" x14ac:dyDescent="0.2">
      <c r="A10" s="86" t="s">
        <v>33</v>
      </c>
      <c r="B10" s="86"/>
      <c r="C10" s="86"/>
      <c r="D10" s="86"/>
      <c r="E10" s="87"/>
      <c r="F10" s="88" t="s">
        <v>34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x14ac:dyDescent="0.2">
      <c r="A11" s="91" t="s">
        <v>35</v>
      </c>
      <c r="B11" s="91"/>
      <c r="C11" s="91"/>
      <c r="D11" s="92"/>
      <c r="E11" s="8">
        <v>-272058.95799999998</v>
      </c>
      <c r="F11" s="44"/>
      <c r="G11" s="41"/>
      <c r="H11" s="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1:20" x14ac:dyDescent="0.2">
      <c r="A12" s="27"/>
      <c r="B12" s="93" t="s">
        <v>44</v>
      </c>
      <c r="C12" s="93"/>
      <c r="D12" s="28" t="s">
        <v>33</v>
      </c>
      <c r="E12" s="29" t="s">
        <v>12</v>
      </c>
      <c r="F12" s="44"/>
      <c r="G12" s="41"/>
      <c r="H12" s="9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x14ac:dyDescent="0.2">
      <c r="A13" s="10" t="s">
        <v>36</v>
      </c>
      <c r="B13" s="79">
        <v>73236.5</v>
      </c>
      <c r="C13" s="94"/>
      <c r="D13" s="30">
        <v>58293.869999999995</v>
      </c>
      <c r="E13" s="31"/>
      <c r="F13" s="11">
        <v>3193.8</v>
      </c>
      <c r="G13" s="11">
        <v>8545.42</v>
      </c>
      <c r="H13" s="11">
        <f>H7*E8</f>
        <v>5748.84</v>
      </c>
      <c r="I13" s="11">
        <v>1400</v>
      </c>
      <c r="J13" s="11">
        <f>J7*E8</f>
        <v>7186.05</v>
      </c>
      <c r="K13" s="11"/>
      <c r="L13" s="11"/>
      <c r="M13" s="11">
        <v>7026.3600000000006</v>
      </c>
      <c r="N13" s="11">
        <f>7418.87+22392.38+10306.24</f>
        <v>40117.49</v>
      </c>
      <c r="O13" s="11">
        <v>0</v>
      </c>
      <c r="P13" s="32">
        <f>357+357</f>
        <v>714</v>
      </c>
      <c r="Q13" s="32">
        <v>0</v>
      </c>
      <c r="R13" s="11">
        <v>5110.08</v>
      </c>
      <c r="S13" s="11">
        <v>0</v>
      </c>
      <c r="T13" s="13">
        <f t="shared" ref="T13:T14" si="0">SUM(F13:S13)</f>
        <v>79042.039999999994</v>
      </c>
    </row>
    <row r="14" spans="1:20" x14ac:dyDescent="0.2">
      <c r="A14" s="10" t="s">
        <v>37</v>
      </c>
      <c r="B14" s="79">
        <v>90429.57</v>
      </c>
      <c r="C14" s="80"/>
      <c r="D14" s="30">
        <v>64248.21</v>
      </c>
      <c r="E14" s="31"/>
      <c r="F14" s="11">
        <v>3193.8</v>
      </c>
      <c r="G14" s="11">
        <v>8545.42</v>
      </c>
      <c r="H14" s="11">
        <f>H7*E8</f>
        <v>5748.84</v>
      </c>
      <c r="I14" s="11">
        <v>1400</v>
      </c>
      <c r="J14" s="11">
        <v>7186.05</v>
      </c>
      <c r="K14" s="11"/>
      <c r="L14" s="11"/>
      <c r="M14" s="11">
        <v>7026.3600000000006</v>
      </c>
      <c r="N14" s="11">
        <f>17996.04+8443.28+9946.3</f>
        <v>36385.619999999995</v>
      </c>
      <c r="O14" s="11">
        <v>510</v>
      </c>
      <c r="P14" s="32">
        <v>2948</v>
      </c>
      <c r="Q14" s="32">
        <v>0</v>
      </c>
      <c r="R14" s="11">
        <v>5110.08</v>
      </c>
      <c r="S14" s="11"/>
      <c r="T14" s="13">
        <f t="shared" si="0"/>
        <v>78054.17</v>
      </c>
    </row>
    <row r="15" spans="1:20" x14ac:dyDescent="0.2">
      <c r="A15" s="10" t="s">
        <v>1</v>
      </c>
      <c r="B15" s="79"/>
      <c r="C15" s="80"/>
      <c r="D15" s="30"/>
      <c r="E15" s="31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32"/>
      <c r="Q15" s="32"/>
      <c r="R15" s="11"/>
      <c r="S15" s="11"/>
      <c r="T15" s="13"/>
    </row>
    <row r="16" spans="1:20" x14ac:dyDescent="0.2">
      <c r="A16" s="10" t="s">
        <v>38</v>
      </c>
      <c r="B16" s="79"/>
      <c r="C16" s="80"/>
      <c r="D16" s="30"/>
      <c r="E16" s="31"/>
      <c r="F16" s="11"/>
      <c r="G16" s="11"/>
      <c r="H16" s="12"/>
      <c r="I16" s="11"/>
      <c r="J16" s="11"/>
      <c r="K16" s="11"/>
      <c r="L16" s="11"/>
      <c r="M16" s="11"/>
      <c r="N16" s="11"/>
      <c r="O16" s="11"/>
      <c r="P16" s="32"/>
      <c r="Q16" s="32"/>
      <c r="R16" s="11"/>
      <c r="S16" s="11"/>
      <c r="T16" s="13"/>
    </row>
    <row r="17" spans="1:20" x14ac:dyDescent="0.2">
      <c r="A17" s="10" t="s">
        <v>4</v>
      </c>
      <c r="B17" s="79"/>
      <c r="C17" s="80"/>
      <c r="D17" s="30"/>
      <c r="E17" s="3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32"/>
      <c r="Q17" s="32"/>
      <c r="R17" s="11"/>
      <c r="S17" s="11"/>
      <c r="T17" s="13"/>
    </row>
    <row r="18" spans="1:20" x14ac:dyDescent="0.2">
      <c r="A18" s="10" t="s">
        <v>5</v>
      </c>
      <c r="B18" s="79"/>
      <c r="C18" s="80"/>
      <c r="D18" s="30"/>
      <c r="E18" s="3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2"/>
      <c r="Q18" s="32"/>
      <c r="R18" s="11"/>
      <c r="S18" s="11"/>
      <c r="T18" s="13"/>
    </row>
    <row r="19" spans="1:20" x14ac:dyDescent="0.2">
      <c r="A19" s="10" t="s">
        <v>9</v>
      </c>
      <c r="B19" s="79"/>
      <c r="C19" s="80"/>
      <c r="D19" s="30"/>
      <c r="E19" s="3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2"/>
      <c r="Q19" s="32"/>
      <c r="R19" s="11"/>
      <c r="S19" s="11"/>
      <c r="T19" s="13"/>
    </row>
    <row r="20" spans="1:20" x14ac:dyDescent="0.2">
      <c r="A20" s="10" t="s">
        <v>10</v>
      </c>
      <c r="B20" s="79"/>
      <c r="C20" s="80"/>
      <c r="D20" s="30"/>
      <c r="E20" s="3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2"/>
      <c r="Q20" s="32"/>
      <c r="R20" s="11"/>
      <c r="S20" s="11"/>
      <c r="T20" s="13"/>
    </row>
    <row r="21" spans="1:20" x14ac:dyDescent="0.2">
      <c r="A21" s="10" t="s">
        <v>39</v>
      </c>
      <c r="B21" s="79"/>
      <c r="C21" s="80"/>
      <c r="D21" s="30"/>
      <c r="E21" s="3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32"/>
      <c r="Q21" s="32"/>
      <c r="R21" s="11"/>
      <c r="S21" s="11"/>
      <c r="T21" s="13"/>
    </row>
    <row r="22" spans="1:20" x14ac:dyDescent="0.2">
      <c r="A22" s="10" t="s">
        <v>40</v>
      </c>
      <c r="B22" s="79"/>
      <c r="C22" s="80"/>
      <c r="D22" s="30"/>
      <c r="E22" s="3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2"/>
      <c r="Q22" s="32"/>
      <c r="R22" s="11"/>
      <c r="S22" s="11"/>
      <c r="T22" s="13"/>
    </row>
    <row r="23" spans="1:20" x14ac:dyDescent="0.2">
      <c r="A23" s="10" t="s">
        <v>41</v>
      </c>
      <c r="B23" s="79"/>
      <c r="C23" s="80"/>
      <c r="D23" s="30"/>
      <c r="E23" s="3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32"/>
      <c r="Q23" s="32"/>
      <c r="R23" s="11"/>
      <c r="S23" s="11"/>
      <c r="T23" s="13"/>
    </row>
    <row r="24" spans="1:20" x14ac:dyDescent="0.2">
      <c r="A24" s="10" t="s">
        <v>42</v>
      </c>
      <c r="B24" s="79"/>
      <c r="C24" s="80"/>
      <c r="D24" s="30"/>
      <c r="E24" s="3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2"/>
      <c r="Q24" s="32"/>
      <c r="R24" s="11"/>
      <c r="S24" s="11"/>
      <c r="T24" s="13"/>
    </row>
    <row r="25" spans="1:20" x14ac:dyDescent="0.2">
      <c r="A25" s="39" t="s">
        <v>43</v>
      </c>
      <c r="B25" s="79">
        <v>0</v>
      </c>
      <c r="C25" s="80"/>
      <c r="D25" s="30">
        <f>1800</f>
        <v>1800</v>
      </c>
      <c r="E25" s="1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2"/>
      <c r="Q25" s="32"/>
      <c r="R25" s="11"/>
      <c r="S25" s="11"/>
      <c r="T25" s="13"/>
    </row>
    <row r="26" spans="1:20" x14ac:dyDescent="0.2">
      <c r="A26" s="14" t="s">
        <v>3</v>
      </c>
      <c r="B26" s="99">
        <f>SUM(B13:B25)</f>
        <v>163666.07</v>
      </c>
      <c r="C26" s="100"/>
      <c r="D26" s="18">
        <f>SUM(D13:D25)</f>
        <v>124342.07999999999</v>
      </c>
      <c r="E26" s="18"/>
      <c r="F26" s="18">
        <f>SUM(F13:F25)</f>
        <v>6387.6</v>
      </c>
      <c r="G26" s="18">
        <f>SUM(G13:G25)</f>
        <v>17090.84</v>
      </c>
      <c r="H26" s="18">
        <f>SUM(H13:H25)</f>
        <v>11497.68</v>
      </c>
      <c r="I26" s="18">
        <f>SUM(I13:I25)</f>
        <v>2800</v>
      </c>
      <c r="J26" s="18">
        <f>SUM(J13:J25)</f>
        <v>14372.1</v>
      </c>
      <c r="K26" s="18"/>
      <c r="L26" s="18"/>
      <c r="M26" s="18">
        <f t="shared" ref="M26:R26" si="1">SUM(M13:M25)</f>
        <v>14052.720000000001</v>
      </c>
      <c r="N26" s="18">
        <f t="shared" si="1"/>
        <v>76503.109999999986</v>
      </c>
      <c r="O26" s="18">
        <f t="shared" si="1"/>
        <v>510</v>
      </c>
      <c r="P26" s="18">
        <f t="shared" si="1"/>
        <v>3662</v>
      </c>
      <c r="Q26" s="18">
        <f t="shared" si="1"/>
        <v>0</v>
      </c>
      <c r="R26" s="18">
        <f t="shared" si="1"/>
        <v>10220.16</v>
      </c>
      <c r="S26" s="18"/>
      <c r="T26" s="19">
        <f>SUM(T13:T25)</f>
        <v>157096.21</v>
      </c>
    </row>
    <row r="27" spans="1:20" x14ac:dyDescent="0.2">
      <c r="A27" s="1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6" t="s">
        <v>11</v>
      </c>
      <c r="R27" s="101">
        <f>SUM(E11+D26-T26)</f>
        <v>-304813.08799999999</v>
      </c>
      <c r="S27" s="101"/>
      <c r="T27" s="101"/>
    </row>
    <row r="29" spans="1:20" x14ac:dyDescent="0.2">
      <c r="B29" t="s">
        <v>7</v>
      </c>
      <c r="C29">
        <v>510</v>
      </c>
      <c r="D29" t="s">
        <v>51</v>
      </c>
      <c r="I29" s="35" t="s">
        <v>8</v>
      </c>
      <c r="J29" s="35">
        <v>7418.87</v>
      </c>
      <c r="K29" s="35"/>
      <c r="L29" s="35">
        <v>3511.19</v>
      </c>
      <c r="M29" s="35" t="s">
        <v>50</v>
      </c>
      <c r="N29" s="36">
        <v>22392.38</v>
      </c>
      <c r="O29" s="35" t="s">
        <v>49</v>
      </c>
      <c r="P29" s="35">
        <v>10306.24</v>
      </c>
      <c r="Q29" s="37" t="s">
        <v>52</v>
      </c>
    </row>
    <row r="30" spans="1:20" x14ac:dyDescent="0.2">
      <c r="I30" s="35" t="s">
        <v>7</v>
      </c>
      <c r="J30" s="35">
        <v>8443.2800000000007</v>
      </c>
      <c r="K30" s="35"/>
      <c r="L30" s="35"/>
      <c r="M30" s="35" t="s">
        <v>50</v>
      </c>
      <c r="N30" s="36">
        <v>17996.04</v>
      </c>
      <c r="O30" s="35" t="s">
        <v>49</v>
      </c>
      <c r="P30" s="35">
        <v>9946.2999999999993</v>
      </c>
      <c r="Q30" s="37" t="s">
        <v>52</v>
      </c>
    </row>
    <row r="31" spans="1:20" x14ac:dyDescent="0.2">
      <c r="O31" s="3"/>
    </row>
  </sheetData>
  <mergeCells count="46"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F5:F6"/>
    <mergeCell ref="G5:G6"/>
    <mergeCell ref="H5:H6"/>
    <mergeCell ref="I5:I6"/>
    <mergeCell ref="J5:J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2019-02-05T09:39:59Z</cp:lastPrinted>
  <dcterms:created xsi:type="dcterms:W3CDTF">2007-02-04T12:22:59Z</dcterms:created>
  <dcterms:modified xsi:type="dcterms:W3CDTF">2019-04-11T05:45:02Z</dcterms:modified>
</cp:coreProperties>
</file>