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2225" windowHeight="4875"/>
  </bookViews>
  <sheets>
    <sheet name="2019" sheetId="11" r:id="rId1"/>
  </sheets>
  <calcPr calcId="162913" refMode="R1C1"/>
</workbook>
</file>

<file path=xl/calcChain.xml><?xml version="1.0" encoding="utf-8"?>
<calcChain xmlns="http://schemas.openxmlformats.org/spreadsheetml/2006/main">
  <c r="T16" i="11" l="1"/>
  <c r="R26" i="11"/>
  <c r="Q26" i="11"/>
  <c r="P26" i="11"/>
  <c r="O26" i="11"/>
  <c r="N26" i="11"/>
  <c r="M26" i="11"/>
  <c r="J26" i="11"/>
  <c r="I26" i="11"/>
  <c r="H26" i="11"/>
  <c r="G26" i="11"/>
  <c r="F26" i="11"/>
  <c r="B26" i="11"/>
  <c r="T15" i="11" l="1"/>
  <c r="T14" i="11" l="1"/>
  <c r="Q9" i="11" l="1"/>
  <c r="P9" i="11"/>
  <c r="O9" i="11"/>
  <c r="M9" i="11"/>
  <c r="J9" i="11"/>
  <c r="H9" i="11"/>
  <c r="F9" i="11"/>
  <c r="D25" i="11"/>
  <c r="D26" i="11" s="1"/>
  <c r="T9" i="11" l="1"/>
  <c r="L9" i="11"/>
  <c r="K9" i="11"/>
  <c r="T7" i="11"/>
  <c r="T13" i="11" l="1"/>
  <c r="T26" i="11" s="1"/>
  <c r="R27" i="11" l="1"/>
</calcChain>
</file>

<file path=xl/sharedStrings.xml><?xml version="1.0" encoding="utf-8"?>
<sst xmlns="http://schemas.openxmlformats.org/spreadsheetml/2006/main" count="50" uniqueCount="48">
  <si>
    <t>Содержание</t>
  </si>
  <si>
    <t>ремонт</t>
  </si>
  <si>
    <t>итого</t>
  </si>
  <si>
    <t>ИТОГО</t>
  </si>
  <si>
    <t>июнь</t>
  </si>
  <si>
    <t>июль</t>
  </si>
  <si>
    <t>август</t>
  </si>
  <si>
    <t>март</t>
  </si>
  <si>
    <t>май</t>
  </si>
  <si>
    <t>ИТОГО: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</si>
  <si>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</si>
  <si>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</si>
  <si>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</si>
  <si>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</si>
  <si>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</si>
  <si>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</si>
  <si>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</si>
  <si>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</si>
  <si>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</si>
  <si>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</si>
  <si>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</si>
  <si>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</si>
  <si>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</si>
  <si>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</si>
  <si>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</si>
  <si>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</si>
  <si>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</si>
  <si>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</si>
  <si>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</si>
  <si>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</si>
  <si>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</si>
  <si>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</si>
  <si>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</si>
  <si>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</si>
  <si>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</si>
  <si>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</si>
  <si>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</si>
  <si>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</si>
  <si>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</si>
  <si>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</si>
  <si>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</si>
  <si>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</si>
  <si>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</si>
  <si>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</si>
  <si>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</si>
  <si>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</si>
  <si>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__Мельничная 10/2__на 2019год.</t>
  </si>
  <si>
    <t>Работы по уборке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</si>
</sst>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_р_.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166" fontId="0" fillId="0" borderId="0" xfId="0" applyNumberFormat="1"/>
    <xf numFmtId="0" fontId="1" fillId="5" borderId="12" xfId="0" applyFont="1" applyFill="1" applyBorder="1" applyAlignment="1"/>
    <xf numFmtId="0" fontId="1" fillId="5" borderId="12" xfId="0" applyFont="1" applyFill="1" applyBorder="1" applyAlignment="1">
      <alignment wrapText="1"/>
    </xf>
    <xf numFmtId="2" fontId="7" fillId="5" borderId="12" xfId="0" applyNumberFormat="1" applyFont="1" applyFill="1" applyBorder="1" applyAlignment="1"/>
    <xf numFmtId="2" fontId="7" fillId="0" borderId="5" xfId="0" applyNumberFormat="1" applyFont="1" applyBorder="1" applyAlignment="1">
      <alignment horizontal="center" vertical="top" wrapText="1"/>
    </xf>
    <xf numFmtId="4" fontId="5" fillId="5" borderId="1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 vertical="top" wrapText="1"/>
    </xf>
    <xf numFmtId="2" fontId="2" fillId="7" borderId="11" xfId="0" applyNumberFormat="1" applyFont="1" applyFill="1" applyBorder="1" applyAlignment="1">
      <alignment horizontal="center" vertical="top" wrapText="1"/>
    </xf>
    <xf numFmtId="17" fontId="5" fillId="2" borderId="1" xfId="0" applyNumberFormat="1" applyFont="1" applyFill="1" applyBorder="1" applyAlignment="1">
      <alignment horizontal="left"/>
    </xf>
    <xf numFmtId="166" fontId="2" fillId="7" borderId="1" xfId="0" applyNumberFormat="1" applyFont="1" applyFill="1" applyBorder="1"/>
    <xf numFmtId="166" fontId="2" fillId="7" borderId="5" xfId="0" applyNumberFormat="1" applyFont="1" applyFill="1" applyBorder="1"/>
    <xf numFmtId="4" fontId="2" fillId="7" borderId="1" xfId="0" applyNumberFormat="1" applyFont="1" applyFill="1" applyBorder="1"/>
    <xf numFmtId="17" fontId="5" fillId="8" borderId="1" xfId="0" applyNumberFormat="1" applyFont="1" applyFill="1" applyBorder="1" applyAlignment="1">
      <alignment horizontal="left" wrapText="1"/>
    </xf>
    <xf numFmtId="0" fontId="5" fillId="3" borderId="1" xfId="0" applyFont="1" applyFill="1" applyBorder="1"/>
    <xf numFmtId="166" fontId="2" fillId="3" borderId="1" xfId="0" applyNumberFormat="1" applyFont="1" applyFill="1" applyBorder="1"/>
    <xf numFmtId="4" fontId="7" fillId="3" borderId="1" xfId="0" applyNumberFormat="1" applyFont="1" applyFill="1" applyBorder="1"/>
    <xf numFmtId="166" fontId="2" fillId="10" borderId="1" xfId="0" applyNumberFormat="1" applyFont="1" applyFill="1" applyBorder="1"/>
    <xf numFmtId="0" fontId="5" fillId="0" borderId="0" xfId="0" applyFont="1" applyFill="1" applyBorder="1"/>
    <xf numFmtId="166" fontId="2" fillId="0" borderId="0" xfId="0" applyNumberFormat="1" applyFont="1" applyFill="1" applyBorder="1"/>
    <xf numFmtId="166" fontId="8" fillId="0" borderId="0" xfId="0" applyNumberFormat="1" applyFont="1" applyFill="1" applyBorder="1"/>
    <xf numFmtId="166" fontId="9" fillId="3" borderId="1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7" fillId="5" borderId="1" xfId="0" applyNumberFormat="1" applyFont="1" applyFill="1" applyBorder="1" applyAlignment="1">
      <alignment vertical="top" wrapText="1"/>
    </xf>
    <xf numFmtId="2" fontId="7" fillId="5" borderId="5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4" fontId="2" fillId="10" borderId="1" xfId="0" applyNumberFormat="1" applyFont="1" applyFill="1" applyBorder="1"/>
    <xf numFmtId="166" fontId="9" fillId="11" borderId="1" xfId="0" applyNumberFormat="1" applyFont="1" applyFill="1" applyBorder="1"/>
    <xf numFmtId="166" fontId="2" fillId="10" borderId="1" xfId="0" applyNumberFormat="1" applyFont="1" applyFill="1" applyBorder="1" applyAlignment="1"/>
    <xf numFmtId="166" fontId="9" fillId="6" borderId="1" xfId="0" applyNumberFormat="1" applyFont="1" applyFill="1" applyBorder="1"/>
    <xf numFmtId="4" fontId="9" fillId="5" borderId="1" xfId="0" applyNumberFormat="1" applyFont="1" applyFill="1" applyBorder="1"/>
    <xf numFmtId="0" fontId="10" fillId="5" borderId="3" xfId="0" applyNumberFormat="1" applyFont="1" applyFill="1" applyBorder="1" applyAlignment="1">
      <alignment wrapText="1"/>
    </xf>
    <xf numFmtId="2" fontId="2" fillId="5" borderId="1" xfId="0" applyNumberFormat="1" applyFont="1" applyFill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2" fontId="2" fillId="0" borderId="2" xfId="0" applyNumberFormat="1" applyFont="1" applyBorder="1" applyAlignment="1">
      <alignment horizontal="left" vertical="top" textRotation="90" wrapText="1"/>
    </xf>
    <xf numFmtId="2" fontId="1" fillId="7" borderId="3" xfId="0" applyNumberFormat="1" applyFont="1" applyFill="1" applyBorder="1" applyAlignment="1">
      <alignment horizontal="center" vertical="top" wrapText="1"/>
    </xf>
    <xf numFmtId="2" fontId="2" fillId="7" borderId="7" xfId="0" applyNumberFormat="1" applyFont="1" applyFill="1" applyBorder="1" applyAlignment="1">
      <alignment horizontal="center" vertical="top" wrapText="1"/>
    </xf>
    <xf numFmtId="2" fontId="2" fillId="7" borderId="6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2" fontId="1" fillId="7" borderId="3" xfId="0" applyNumberFormat="1" applyFont="1" applyFill="1" applyBorder="1" applyAlignment="1">
      <alignment horizontal="center" vertical="top" wrapText="1"/>
    </xf>
    <xf numFmtId="166" fontId="8" fillId="0" borderId="9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1" fillId="6" borderId="3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2" fontId="7" fillId="0" borderId="2" xfId="0" applyNumberFormat="1" applyFont="1" applyBorder="1" applyAlignment="1">
      <alignment horizontal="left" textRotation="90" wrapText="1"/>
    </xf>
    <xf numFmtId="2" fontId="7" fillId="0" borderId="4" xfId="0" applyNumberFormat="1" applyFont="1" applyBorder="1" applyAlignment="1">
      <alignment horizontal="left" textRotation="90" wrapText="1"/>
    </xf>
    <xf numFmtId="2" fontId="7" fillId="0" borderId="5" xfId="0" applyNumberFormat="1" applyFont="1" applyBorder="1" applyAlignment="1">
      <alignment horizontal="left" textRotation="90" wrapText="1"/>
    </xf>
    <xf numFmtId="2" fontId="8" fillId="0" borderId="2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4" xfId="0" applyNumberFormat="1" applyFont="1" applyBorder="1" applyAlignment="1">
      <alignment horizontal="center" textRotation="90" wrapText="1"/>
    </xf>
    <xf numFmtId="2" fontId="2" fillId="0" borderId="5" xfId="0" applyNumberFormat="1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6" fontId="2" fillId="9" borderId="3" xfId="0" applyNumberFormat="1" applyFont="1" applyFill="1" applyBorder="1" applyAlignment="1">
      <alignment horizontal="center"/>
    </xf>
    <xf numFmtId="166" fontId="2" fillId="9" borderId="6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2" fontId="1" fillId="7" borderId="7" xfId="0" applyNumberFormat="1" applyFont="1" applyFill="1" applyBorder="1" applyAlignment="1">
      <alignment horizontal="center" vertical="top" wrapText="1"/>
    </xf>
    <xf numFmtId="2" fontId="1" fillId="7" borderId="6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0" fontId="0" fillId="9" borderId="6" xfId="0" applyFill="1" applyBorder="1"/>
    <xf numFmtId="166" fontId="2" fillId="3" borderId="3" xfId="0" applyNumberFormat="1" applyFont="1" applyFill="1" applyBorder="1" applyAlignment="1">
      <alignment horizontal="center"/>
    </xf>
    <xf numFmtId="166" fontId="2" fillId="3" borderId="6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0"/>
  <sheetViews>
    <sheetView tabSelected="1" workbookViewId="0">
      <selection activeCell="G30" sqref="G30"/>
    </sheetView>
  </sheetViews>
  <sheetFormatPr defaultRowHeight="12.75" x14ac:dyDescent="0.2"/>
  <cols>
    <col min="4" max="4" width="9.7109375" bestFit="1" customWidth="1"/>
    <col min="10" max="10" width="9.140625" customWidth="1"/>
    <col min="11" max="12" width="9.140625" hidden="1" customWidth="1"/>
    <col min="18" max="18" width="9.140625" customWidth="1"/>
    <col min="19" max="19" width="9.140625" hidden="1" customWidth="1"/>
  </cols>
  <sheetData>
    <row r="1" spans="1:20" ht="15.75" x14ac:dyDescent="0.25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x14ac:dyDescent="0.2">
      <c r="A3" s="60"/>
      <c r="B3" s="75"/>
      <c r="C3" s="75"/>
      <c r="D3" s="75"/>
      <c r="E3" s="76"/>
      <c r="F3" s="41" t="s">
        <v>10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42"/>
      <c r="S3" s="36"/>
      <c r="T3" s="1"/>
    </row>
    <row r="4" spans="1:20" x14ac:dyDescent="0.2">
      <c r="A4" s="3"/>
      <c r="B4" s="77" t="s">
        <v>11</v>
      </c>
      <c r="C4" s="78"/>
      <c r="D4" s="78"/>
      <c r="E4" s="79"/>
      <c r="F4" s="62" t="s">
        <v>0</v>
      </c>
      <c r="G4" s="63"/>
      <c r="H4" s="63"/>
      <c r="I4" s="63"/>
      <c r="J4" s="63"/>
      <c r="K4" s="63"/>
      <c r="L4" s="63"/>
      <c r="M4" s="63"/>
      <c r="N4" s="63"/>
      <c r="O4" s="63"/>
      <c r="P4" s="64" t="s">
        <v>12</v>
      </c>
      <c r="Q4" s="65"/>
      <c r="R4" s="68" t="s">
        <v>13</v>
      </c>
      <c r="S4" s="80"/>
      <c r="T4" s="71" t="s">
        <v>3</v>
      </c>
    </row>
    <row r="5" spans="1:20" x14ac:dyDescent="0.2">
      <c r="A5" s="4"/>
      <c r="B5" s="55" t="s">
        <v>14</v>
      </c>
      <c r="C5" s="55" t="s">
        <v>1</v>
      </c>
      <c r="D5" s="55" t="s">
        <v>43</v>
      </c>
      <c r="E5" s="57" t="s">
        <v>2</v>
      </c>
      <c r="F5" s="50" t="s">
        <v>15</v>
      </c>
      <c r="G5" s="50" t="s">
        <v>47</v>
      </c>
      <c r="H5" s="50" t="s">
        <v>16</v>
      </c>
      <c r="I5" s="50" t="s">
        <v>17</v>
      </c>
      <c r="J5" s="50" t="s">
        <v>18</v>
      </c>
      <c r="K5" s="50" t="s">
        <v>19</v>
      </c>
      <c r="L5" s="50" t="s">
        <v>20</v>
      </c>
      <c r="M5" s="50" t="s">
        <v>21</v>
      </c>
      <c r="N5" s="45" t="s">
        <v>22</v>
      </c>
      <c r="O5" s="47"/>
      <c r="P5" s="66"/>
      <c r="Q5" s="67"/>
      <c r="R5" s="69"/>
      <c r="S5" s="81"/>
      <c r="T5" s="72"/>
    </row>
    <row r="6" spans="1:20" ht="129.75" x14ac:dyDescent="0.2">
      <c r="A6" s="5"/>
      <c r="B6" s="56"/>
      <c r="C6" s="56"/>
      <c r="D6" s="56"/>
      <c r="E6" s="58"/>
      <c r="F6" s="51"/>
      <c r="G6" s="51"/>
      <c r="H6" s="51"/>
      <c r="I6" s="51"/>
      <c r="J6" s="51"/>
      <c r="K6" s="51"/>
      <c r="L6" s="51"/>
      <c r="M6" s="51"/>
      <c r="N6" s="23" t="s">
        <v>44</v>
      </c>
      <c r="O6" s="23" t="s">
        <v>45</v>
      </c>
      <c r="P6" s="37" t="s">
        <v>23</v>
      </c>
      <c r="Q6" s="37" t="s">
        <v>24</v>
      </c>
      <c r="R6" s="70"/>
      <c r="S6" s="82"/>
      <c r="T6" s="73"/>
    </row>
    <row r="7" spans="1:20" ht="15" x14ac:dyDescent="0.25">
      <c r="A7" s="33">
        <v>2019</v>
      </c>
      <c r="B7" s="35">
        <v>6.74</v>
      </c>
      <c r="C7" s="35">
        <v>1.66</v>
      </c>
      <c r="D7" s="35">
        <v>0</v>
      </c>
      <c r="E7" s="7">
        <v>8.4</v>
      </c>
      <c r="F7" s="34">
        <v>1.2</v>
      </c>
      <c r="G7" s="34">
        <v>0</v>
      </c>
      <c r="H7" s="34">
        <v>1.8</v>
      </c>
      <c r="I7" s="34">
        <v>0</v>
      </c>
      <c r="J7" s="34">
        <v>2.2000000000000002</v>
      </c>
      <c r="K7" s="34">
        <v>0</v>
      </c>
      <c r="L7" s="34">
        <v>0</v>
      </c>
      <c r="M7" s="34">
        <v>2.2000000000000002</v>
      </c>
      <c r="N7" s="34">
        <v>0</v>
      </c>
      <c r="O7" s="34">
        <v>0.2</v>
      </c>
      <c r="P7" s="24">
        <v>0.4</v>
      </c>
      <c r="Q7" s="24">
        <v>0.4</v>
      </c>
      <c r="R7" s="25">
        <v>0</v>
      </c>
      <c r="S7" s="25"/>
      <c r="T7" s="6">
        <f>SUM(F7:S7)</f>
        <v>8.4</v>
      </c>
    </row>
    <row r="8" spans="1:20" ht="22.5" x14ac:dyDescent="0.2">
      <c r="A8" s="83" t="s">
        <v>25</v>
      </c>
      <c r="B8" s="84"/>
      <c r="C8" s="84"/>
      <c r="D8" s="85"/>
      <c r="E8" s="7">
        <v>719.9</v>
      </c>
      <c r="F8" s="45" t="s">
        <v>26</v>
      </c>
      <c r="G8" s="46"/>
      <c r="H8" s="46"/>
      <c r="I8" s="46"/>
      <c r="J8" s="46"/>
      <c r="K8" s="46"/>
      <c r="L8" s="46"/>
      <c r="M8" s="46"/>
      <c r="N8" s="46"/>
      <c r="O8" s="47"/>
      <c r="P8" s="48" t="s">
        <v>27</v>
      </c>
      <c r="Q8" s="49"/>
      <c r="R8" s="6" t="s">
        <v>28</v>
      </c>
      <c r="S8" s="6"/>
      <c r="T8" s="6"/>
    </row>
    <row r="9" spans="1:20" x14ac:dyDescent="0.2">
      <c r="A9" s="52" t="s">
        <v>29</v>
      </c>
      <c r="B9" s="53"/>
      <c r="C9" s="53"/>
      <c r="D9" s="53"/>
      <c r="E9" s="54"/>
      <c r="F9" s="8">
        <f>F7*E8</f>
        <v>863.88</v>
      </c>
      <c r="G9" s="8">
        <v>0</v>
      </c>
      <c r="H9" s="8">
        <f>H7*E8</f>
        <v>1295.82</v>
      </c>
      <c r="I9" s="8">
        <v>0</v>
      </c>
      <c r="J9" s="8">
        <f>J7*E8</f>
        <v>1583.78</v>
      </c>
      <c r="K9" s="8" t="e">
        <f>SUM(#REF!*2002.5)</f>
        <v>#REF!</v>
      </c>
      <c r="L9" s="8" t="e">
        <f>SUM(#REF!*2002.5)</f>
        <v>#REF!</v>
      </c>
      <c r="M9" s="8">
        <f>M7*E8</f>
        <v>1583.78</v>
      </c>
      <c r="N9" s="8">
        <v>0</v>
      </c>
      <c r="O9" s="8">
        <f>O7*E8</f>
        <v>143.97999999999999</v>
      </c>
      <c r="P9" s="8">
        <f>P7*E8</f>
        <v>287.95999999999998</v>
      </c>
      <c r="Q9" s="8">
        <f>Q7*E8</f>
        <v>287.95999999999998</v>
      </c>
      <c r="R9" s="8">
        <v>0</v>
      </c>
      <c r="S9" s="8">
        <v>0</v>
      </c>
      <c r="T9" s="8">
        <f>F9+G9+H9+I9+J9+M9+N9+O9+P9+Q9+R9</f>
        <v>6047.1599999999989</v>
      </c>
    </row>
    <row r="10" spans="1:20" x14ac:dyDescent="0.2">
      <c r="A10" s="88" t="s">
        <v>30</v>
      </c>
      <c r="B10" s="88"/>
      <c r="C10" s="88"/>
      <c r="D10" s="88"/>
      <c r="E10" s="89"/>
      <c r="F10" s="43" t="s">
        <v>31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</row>
    <row r="11" spans="1:20" x14ac:dyDescent="0.2">
      <c r="A11" s="96" t="s">
        <v>32</v>
      </c>
      <c r="B11" s="96"/>
      <c r="C11" s="96"/>
      <c r="D11" s="97"/>
      <c r="E11" s="32">
        <v>24230.868000000017</v>
      </c>
      <c r="F11" s="38"/>
      <c r="G11" s="39"/>
      <c r="H11" s="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</row>
    <row r="12" spans="1:20" x14ac:dyDescent="0.2">
      <c r="A12" s="26"/>
      <c r="B12" s="92" t="s">
        <v>41</v>
      </c>
      <c r="C12" s="92"/>
      <c r="D12" s="27" t="s">
        <v>30</v>
      </c>
      <c r="E12" s="28" t="s">
        <v>42</v>
      </c>
      <c r="F12" s="38"/>
      <c r="G12" s="39"/>
      <c r="H12" s="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</row>
    <row r="13" spans="1:20" x14ac:dyDescent="0.2">
      <c r="A13" s="10" t="s">
        <v>33</v>
      </c>
      <c r="B13" s="86">
        <v>5794.32</v>
      </c>
      <c r="C13" s="93"/>
      <c r="D13" s="29">
        <v>2171.4</v>
      </c>
      <c r="E13" s="30"/>
      <c r="F13" s="11">
        <v>863.88</v>
      </c>
      <c r="G13" s="11">
        <v>0</v>
      </c>
      <c r="H13" s="12">
        <v>1295.82</v>
      </c>
      <c r="I13" s="11">
        <v>0</v>
      </c>
      <c r="J13" s="11">
        <v>1583.78</v>
      </c>
      <c r="K13" s="11"/>
      <c r="L13" s="11"/>
      <c r="M13" s="11">
        <v>1583.78</v>
      </c>
      <c r="N13" s="11">
        <v>0</v>
      </c>
      <c r="O13" s="11">
        <v>0</v>
      </c>
      <c r="P13" s="31">
        <v>0</v>
      </c>
      <c r="Q13" s="31">
        <v>0</v>
      </c>
      <c r="R13" s="11">
        <v>0</v>
      </c>
      <c r="S13" s="11">
        <v>0</v>
      </c>
      <c r="T13" s="13">
        <f t="shared" ref="T13:T16" si="0">SUM(F13:S13)</f>
        <v>5327.2599999999993</v>
      </c>
    </row>
    <row r="14" spans="1:20" x14ac:dyDescent="0.2">
      <c r="A14" s="10" t="s">
        <v>34</v>
      </c>
      <c r="B14" s="86">
        <v>5696.04</v>
      </c>
      <c r="C14" s="87"/>
      <c r="D14" s="29">
        <v>2967.82</v>
      </c>
      <c r="E14" s="30"/>
      <c r="F14" s="11">
        <v>863.88</v>
      </c>
      <c r="G14" s="11">
        <v>0</v>
      </c>
      <c r="H14" s="12">
        <v>1295.82</v>
      </c>
      <c r="I14" s="11">
        <v>0</v>
      </c>
      <c r="J14" s="11">
        <v>1583.78</v>
      </c>
      <c r="K14" s="11"/>
      <c r="L14" s="11"/>
      <c r="M14" s="11">
        <v>1583.78</v>
      </c>
      <c r="N14" s="11">
        <v>0</v>
      </c>
      <c r="O14" s="11">
        <v>0</v>
      </c>
      <c r="P14" s="31">
        <v>0</v>
      </c>
      <c r="Q14" s="31">
        <v>0</v>
      </c>
      <c r="R14" s="11">
        <v>0</v>
      </c>
      <c r="S14" s="11"/>
      <c r="T14" s="13">
        <f t="shared" si="0"/>
        <v>5327.2599999999993</v>
      </c>
    </row>
    <row r="15" spans="1:20" x14ac:dyDescent="0.2">
      <c r="A15" s="10" t="s">
        <v>7</v>
      </c>
      <c r="B15" s="86">
        <v>5696.04</v>
      </c>
      <c r="C15" s="87"/>
      <c r="D15" s="29">
        <v>6118.08</v>
      </c>
      <c r="E15" s="30"/>
      <c r="F15" s="11">
        <v>863.88</v>
      </c>
      <c r="G15" s="11">
        <v>0</v>
      </c>
      <c r="H15" s="12">
        <v>1295.82</v>
      </c>
      <c r="I15" s="11">
        <v>0</v>
      </c>
      <c r="J15" s="11">
        <v>1583.78</v>
      </c>
      <c r="K15" s="11"/>
      <c r="L15" s="11"/>
      <c r="M15" s="11">
        <v>1583.78</v>
      </c>
      <c r="N15" s="11">
        <v>0</v>
      </c>
      <c r="O15" s="11">
        <v>0</v>
      </c>
      <c r="P15" s="31">
        <v>0</v>
      </c>
      <c r="Q15" s="31">
        <v>0</v>
      </c>
      <c r="R15" s="11">
        <v>0</v>
      </c>
      <c r="S15" s="11"/>
      <c r="T15" s="13">
        <f t="shared" si="0"/>
        <v>5327.2599999999993</v>
      </c>
    </row>
    <row r="16" spans="1:20" x14ac:dyDescent="0.2">
      <c r="A16" s="10" t="s">
        <v>35</v>
      </c>
      <c r="B16" s="86">
        <v>6047.16</v>
      </c>
      <c r="C16" s="87"/>
      <c r="D16" s="29">
        <v>6252.1</v>
      </c>
      <c r="E16" s="30"/>
      <c r="F16" s="11">
        <v>863.88</v>
      </c>
      <c r="G16" s="11">
        <v>0</v>
      </c>
      <c r="H16" s="12">
        <v>1295.82</v>
      </c>
      <c r="I16" s="11">
        <v>0</v>
      </c>
      <c r="J16" s="11">
        <v>1583.78</v>
      </c>
      <c r="K16" s="11"/>
      <c r="L16" s="11"/>
      <c r="M16" s="11">
        <v>1583.78</v>
      </c>
      <c r="N16" s="11">
        <v>0</v>
      </c>
      <c r="O16" s="11">
        <v>0</v>
      </c>
      <c r="P16" s="31">
        <v>0</v>
      </c>
      <c r="Q16" s="31">
        <v>0</v>
      </c>
      <c r="R16" s="11">
        <v>0</v>
      </c>
      <c r="S16" s="11"/>
      <c r="T16" s="13">
        <f t="shared" si="0"/>
        <v>5327.2599999999993</v>
      </c>
    </row>
    <row r="17" spans="1:20" x14ac:dyDescent="0.2">
      <c r="A17" s="10" t="s">
        <v>8</v>
      </c>
      <c r="B17" s="86"/>
      <c r="C17" s="87"/>
      <c r="D17" s="29"/>
      <c r="E17" s="30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31"/>
      <c r="Q17" s="31"/>
      <c r="R17" s="11"/>
      <c r="S17" s="11"/>
      <c r="T17" s="13"/>
    </row>
    <row r="18" spans="1:20" x14ac:dyDescent="0.2">
      <c r="A18" s="10" t="s">
        <v>4</v>
      </c>
      <c r="B18" s="86"/>
      <c r="C18" s="87"/>
      <c r="D18" s="29"/>
      <c r="E18" s="30"/>
      <c r="F18" s="11"/>
      <c r="G18" s="11"/>
      <c r="H18" s="12"/>
      <c r="I18" s="11"/>
      <c r="J18" s="11"/>
      <c r="K18" s="11"/>
      <c r="L18" s="11"/>
      <c r="M18" s="11"/>
      <c r="N18" s="11"/>
      <c r="O18" s="11"/>
      <c r="P18" s="31"/>
      <c r="Q18" s="31"/>
      <c r="R18" s="11"/>
      <c r="S18" s="11"/>
      <c r="T18" s="13"/>
    </row>
    <row r="19" spans="1:20" x14ac:dyDescent="0.2">
      <c r="A19" s="10" t="s">
        <v>5</v>
      </c>
      <c r="B19" s="86"/>
      <c r="C19" s="87"/>
      <c r="D19" s="29"/>
      <c r="E19" s="30"/>
      <c r="F19" s="11"/>
      <c r="G19" s="11"/>
      <c r="H19" s="12"/>
      <c r="I19" s="11"/>
      <c r="J19" s="11"/>
      <c r="K19" s="11"/>
      <c r="L19" s="11"/>
      <c r="M19" s="11"/>
      <c r="N19" s="11"/>
      <c r="O19" s="11"/>
      <c r="P19" s="31"/>
      <c r="Q19" s="31"/>
      <c r="R19" s="11"/>
      <c r="S19" s="11"/>
      <c r="T19" s="13"/>
    </row>
    <row r="20" spans="1:20" x14ac:dyDescent="0.2">
      <c r="A20" s="10" t="s">
        <v>6</v>
      </c>
      <c r="B20" s="86"/>
      <c r="C20" s="87"/>
      <c r="D20" s="29"/>
      <c r="E20" s="30"/>
      <c r="F20" s="11"/>
      <c r="G20" s="11"/>
      <c r="H20" s="12"/>
      <c r="I20" s="11"/>
      <c r="J20" s="11"/>
      <c r="K20" s="11"/>
      <c r="L20" s="11"/>
      <c r="M20" s="11"/>
      <c r="N20" s="11"/>
      <c r="O20" s="11"/>
      <c r="P20" s="31"/>
      <c r="Q20" s="31"/>
      <c r="R20" s="11"/>
      <c r="S20" s="11"/>
      <c r="T20" s="13"/>
    </row>
    <row r="21" spans="1:20" x14ac:dyDescent="0.2">
      <c r="A21" s="10" t="s">
        <v>36</v>
      </c>
      <c r="B21" s="86"/>
      <c r="C21" s="87"/>
      <c r="D21" s="29"/>
      <c r="E21" s="30"/>
      <c r="F21" s="11"/>
      <c r="G21" s="11"/>
      <c r="H21" s="12"/>
      <c r="I21" s="11"/>
      <c r="J21" s="11"/>
      <c r="K21" s="11"/>
      <c r="L21" s="11"/>
      <c r="M21" s="11"/>
      <c r="N21" s="11"/>
      <c r="O21" s="11"/>
      <c r="P21" s="31"/>
      <c r="Q21" s="31"/>
      <c r="R21" s="11"/>
      <c r="S21" s="11"/>
      <c r="T21" s="13"/>
    </row>
    <row r="22" spans="1:20" x14ac:dyDescent="0.2">
      <c r="A22" s="10" t="s">
        <v>37</v>
      </c>
      <c r="B22" s="86"/>
      <c r="C22" s="87"/>
      <c r="D22" s="29"/>
      <c r="E22" s="30"/>
      <c r="F22" s="11"/>
      <c r="G22" s="11"/>
      <c r="H22" s="12"/>
      <c r="I22" s="11"/>
      <c r="J22" s="11"/>
      <c r="K22" s="11"/>
      <c r="L22" s="11"/>
      <c r="M22" s="11"/>
      <c r="N22" s="11"/>
      <c r="O22" s="11"/>
      <c r="P22" s="31"/>
      <c r="Q22" s="31"/>
      <c r="R22" s="11"/>
      <c r="S22" s="11"/>
      <c r="T22" s="13"/>
    </row>
    <row r="23" spans="1:20" x14ac:dyDescent="0.2">
      <c r="A23" s="10" t="s">
        <v>38</v>
      </c>
      <c r="B23" s="86"/>
      <c r="C23" s="87"/>
      <c r="D23" s="29"/>
      <c r="E23" s="30"/>
      <c r="F23" s="11"/>
      <c r="G23" s="11"/>
      <c r="H23" s="12"/>
      <c r="I23" s="11"/>
      <c r="J23" s="11"/>
      <c r="K23" s="11"/>
      <c r="L23" s="11"/>
      <c r="M23" s="11"/>
      <c r="N23" s="11"/>
      <c r="O23" s="11"/>
      <c r="P23" s="31"/>
      <c r="Q23" s="31"/>
      <c r="R23" s="11"/>
      <c r="S23" s="11"/>
      <c r="T23" s="13"/>
    </row>
    <row r="24" spans="1:20" x14ac:dyDescent="0.2">
      <c r="A24" s="10" t="s">
        <v>39</v>
      </c>
      <c r="B24" s="86"/>
      <c r="C24" s="87"/>
      <c r="D24" s="29"/>
      <c r="E24" s="30"/>
      <c r="F24" s="11"/>
      <c r="G24" s="11"/>
      <c r="H24" s="12"/>
      <c r="I24" s="11"/>
      <c r="J24" s="11"/>
      <c r="K24" s="11"/>
      <c r="L24" s="11"/>
      <c r="M24" s="11"/>
      <c r="N24" s="11"/>
      <c r="O24" s="11"/>
      <c r="P24" s="31"/>
      <c r="Q24" s="31"/>
      <c r="R24" s="11"/>
      <c r="S24" s="11"/>
      <c r="T24" s="13"/>
    </row>
    <row r="25" spans="1:20" ht="24" x14ac:dyDescent="0.2">
      <c r="A25" s="14" t="s">
        <v>40</v>
      </c>
      <c r="B25" s="86">
        <v>0</v>
      </c>
      <c r="C25" s="87"/>
      <c r="D25" s="29">
        <f>900</f>
        <v>900</v>
      </c>
      <c r="E25" s="1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1"/>
      <c r="Q25" s="31"/>
      <c r="R25" s="11"/>
      <c r="S25" s="11"/>
      <c r="T25" s="13"/>
    </row>
    <row r="26" spans="1:20" x14ac:dyDescent="0.2">
      <c r="A26" s="15" t="s">
        <v>2</v>
      </c>
      <c r="B26" s="94">
        <f>SUM(B13:B25)</f>
        <v>23233.56</v>
      </c>
      <c r="C26" s="95"/>
      <c r="D26" s="22">
        <f>SUM(D13:D25)</f>
        <v>18409.400000000001</v>
      </c>
      <c r="E26" s="16"/>
      <c r="F26" s="16">
        <f>SUM(F13:F25)</f>
        <v>3455.52</v>
      </c>
      <c r="G26" s="16">
        <f>SUM(G13:G25)</f>
        <v>0</v>
      </c>
      <c r="H26" s="16">
        <f>SUM(H13:H25)</f>
        <v>5183.28</v>
      </c>
      <c r="I26" s="16">
        <f>SUM(I13:I25)</f>
        <v>0</v>
      </c>
      <c r="J26" s="16">
        <f>SUM(J13:J25)</f>
        <v>6335.12</v>
      </c>
      <c r="K26" s="16"/>
      <c r="L26" s="16"/>
      <c r="M26" s="16">
        <f t="shared" ref="M26:R26" si="1">SUM(M13:M25)</f>
        <v>6335.12</v>
      </c>
      <c r="N26" s="16">
        <f t="shared" si="1"/>
        <v>0</v>
      </c>
      <c r="O26" s="16">
        <f t="shared" si="1"/>
        <v>0</v>
      </c>
      <c r="P26" s="22">
        <f t="shared" si="1"/>
        <v>0</v>
      </c>
      <c r="Q26" s="22">
        <f t="shared" si="1"/>
        <v>0</v>
      </c>
      <c r="R26" s="16">
        <f t="shared" si="1"/>
        <v>0</v>
      </c>
      <c r="S26" s="16"/>
      <c r="T26" s="17">
        <f>SUM(T13:T25)</f>
        <v>21309.039999999997</v>
      </c>
    </row>
    <row r="27" spans="1:20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 t="s">
        <v>9</v>
      </c>
      <c r="R27" s="44">
        <f>SUM(E11+D26-T26)</f>
        <v>21331.228000000021</v>
      </c>
      <c r="S27" s="44"/>
      <c r="T27" s="44"/>
    </row>
    <row r="30" spans="1:20" x14ac:dyDescent="0.2">
      <c r="D30" s="2"/>
    </row>
  </sheetData>
  <mergeCells count="46">
    <mergeCell ref="B25:C25"/>
    <mergeCell ref="B26:C26"/>
    <mergeCell ref="R27:T27"/>
    <mergeCell ref="B19:C19"/>
    <mergeCell ref="B20:C20"/>
    <mergeCell ref="B21:C21"/>
    <mergeCell ref="B22:C22"/>
    <mergeCell ref="B23:C23"/>
    <mergeCell ref="B24:C24"/>
    <mergeCell ref="K5:K6"/>
    <mergeCell ref="L5:L6"/>
    <mergeCell ref="B18:C18"/>
    <mergeCell ref="P8:Q8"/>
    <mergeCell ref="A9:E9"/>
    <mergeCell ref="A10:E10"/>
    <mergeCell ref="F10:T10"/>
    <mergeCell ref="A11:D11"/>
    <mergeCell ref="B12:C12"/>
    <mergeCell ref="B13:C13"/>
    <mergeCell ref="B14:C14"/>
    <mergeCell ref="B15:C15"/>
    <mergeCell ref="B16:C16"/>
    <mergeCell ref="B17:C17"/>
    <mergeCell ref="A8:D8"/>
    <mergeCell ref="F8:O8"/>
    <mergeCell ref="F5:F6"/>
    <mergeCell ref="G5:G6"/>
    <mergeCell ref="H5:H6"/>
    <mergeCell ref="I5:I6"/>
    <mergeCell ref="J5:J6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N5:O5"/>
    <mergeCell ref="M5:M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2019-02-05T12:16:50Z</cp:lastPrinted>
  <dcterms:created xsi:type="dcterms:W3CDTF">2007-02-04T12:22:59Z</dcterms:created>
  <dcterms:modified xsi:type="dcterms:W3CDTF">2019-05-30T10:42:15Z</dcterms:modified>
</cp:coreProperties>
</file>