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й\"/>
    </mc:Choice>
  </mc:AlternateContent>
  <bookViews>
    <workbookView xWindow="240" yWindow="345" windowWidth="12225" windowHeight="4755"/>
  </bookViews>
  <sheets>
    <sheet name="2019" sheetId="12" r:id="rId1"/>
  </sheets>
  <calcPr calcId="162913" refMode="R1C1"/>
</workbook>
</file>

<file path=xl/calcChain.xml><?xml version="1.0" encoding="utf-8"?>
<calcChain xmlns="http://schemas.openxmlformats.org/spreadsheetml/2006/main">
  <c r="T18" i="12" l="1"/>
  <c r="R27" i="12"/>
  <c r="Q27" i="12"/>
  <c r="P27" i="12"/>
  <c r="O27" i="12"/>
  <c r="N27" i="12"/>
  <c r="M27" i="12"/>
  <c r="J27" i="12"/>
  <c r="I27" i="12"/>
  <c r="H27" i="12"/>
  <c r="G27" i="12"/>
  <c r="F27" i="12"/>
  <c r="B27" i="12"/>
  <c r="T17" i="12" l="1"/>
  <c r="T16" i="12" l="1"/>
  <c r="T15" i="12" l="1"/>
  <c r="E8" i="12" l="1"/>
  <c r="P10" i="12" l="1"/>
  <c r="M10" i="12"/>
  <c r="J10" i="12"/>
  <c r="H10" i="12"/>
  <c r="G10" i="12"/>
  <c r="F10" i="12"/>
  <c r="D26" i="12"/>
  <c r="D27" i="12" s="1"/>
  <c r="R10" i="12"/>
  <c r="Q10" i="12"/>
  <c r="O10" i="12"/>
  <c r="N10" i="12"/>
  <c r="L10" i="12"/>
  <c r="K10" i="12"/>
  <c r="I10" i="12"/>
  <c r="T8" i="12"/>
  <c r="T10" i="12" l="1"/>
  <c r="T14" i="12"/>
  <c r="T27" i="12" s="1"/>
  <c r="R28" i="12" l="1"/>
</calcChain>
</file>

<file path=xl/comments1.xml><?xml version="1.0" encoding="utf-8"?>
<comments xmlns="http://schemas.openxmlformats.org/spreadsheetml/2006/main">
  <authors>
    <author>User</author>
  </authors>
  <commentList>
    <comment ref="O18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900-краска</t>
        </r>
      </text>
    </comment>
  </commentList>
</comments>
</file>

<file path=xl/sharedStrings.xml><?xml version="1.0" encoding="utf-8"?>
<sst xmlns="http://schemas.openxmlformats.org/spreadsheetml/2006/main" count="52" uniqueCount="49">
  <si>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</si>
  <si>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</si>
  <si>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</si>
  <si>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</si>
  <si>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</si>
  <si>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</si>
  <si>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</si>
  <si>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</si>
  <si>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</si>
  <si>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</si>
  <si>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</si>
  <si>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</si>
  <si>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</si>
  <si>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</si>
  <si>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</si>
  <si>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</si>
  <si>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</si>
  <si>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</si>
  <si>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</si>
  <si>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</si>
  <si>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</si>
  <si>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</si>
  <si>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</si>
  <si>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</si>
  <si>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</si>
  <si>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</si>
  <si>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</si>
  <si>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</si>
  <si>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</si>
  <si>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</si>
  <si>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</si>
  <si>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</si>
  <si>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</si>
  <si>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</si>
  <si>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</si>
  <si>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</si>
  <si>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</si>
  <si>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</si>
  <si>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</si>
  <si>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</si>
  <si>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</si>
  <si>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</si>
  <si>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</si>
  <si>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</si>
  <si>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</si>
  <si>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</si>
  <si>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__Вехова 61__на 2019год.</t>
  </si>
  <si>
    <t>Работы по уборке придомовой территории</t>
  </si>
  <si>
    <t>краска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</si>
</sst>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4" fontId="0" fillId="0" borderId="0" xfId="0" applyNumberFormat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5" fontId="2" fillId="9" borderId="1" xfId="0" applyNumberFormat="1" applyFont="1" applyFill="1" applyBorder="1"/>
    <xf numFmtId="165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5" fontId="2" fillId="4" borderId="1" xfId="0" applyNumberFormat="1" applyFont="1" applyFill="1" applyBorder="1"/>
    <xf numFmtId="4" fontId="3" fillId="4" borderId="1" xfId="0" applyNumberFormat="1" applyFont="1" applyFill="1" applyBorder="1"/>
    <xf numFmtId="165" fontId="2" fillId="3" borderId="1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165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5" fontId="5" fillId="11" borderId="1" xfId="0" applyNumberFormat="1" applyFont="1" applyFill="1" applyBorder="1"/>
    <xf numFmtId="165" fontId="2" fillId="3" borderId="1" xfId="0" applyNumberFormat="1" applyFont="1" applyFill="1" applyBorder="1" applyAlignment="1"/>
    <xf numFmtId="165" fontId="5" fillId="8" borderId="1" xfId="0" applyNumberFormat="1" applyFont="1" applyFill="1" applyBorder="1"/>
    <xf numFmtId="0" fontId="0" fillId="0" borderId="8" xfId="0" applyBorder="1" applyAlignment="1">
      <alignment horizontal="center"/>
    </xf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165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9" borderId="4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165" fontId="2" fillId="4" borderId="4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U35"/>
  <sheetViews>
    <sheetView tabSelected="1" workbookViewId="0">
      <selection activeCell="F31" sqref="F31"/>
    </sheetView>
  </sheetViews>
  <sheetFormatPr defaultRowHeight="12.75" x14ac:dyDescent="0.2"/>
  <cols>
    <col min="4" max="4" width="10.7109375" bestFit="1" customWidth="1"/>
    <col min="6" max="6" width="10.7109375" bestFit="1" customWidth="1"/>
    <col min="10" max="10" width="9.140625" customWidth="1"/>
    <col min="11" max="12" width="9.140625" hidden="1" customWidth="1"/>
    <col min="19" max="19" width="9.140625" hidden="1" customWidth="1"/>
  </cols>
  <sheetData>
    <row r="2" spans="1:21" ht="15.75" x14ac:dyDescent="0.25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x14ac:dyDescent="0.2">
      <c r="A4" s="62"/>
      <c r="B4" s="91"/>
      <c r="C4" s="91"/>
      <c r="D4" s="91"/>
      <c r="E4" s="92"/>
      <c r="F4" s="44" t="s">
        <v>10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36"/>
      <c r="T4" s="1"/>
    </row>
    <row r="5" spans="1:21" x14ac:dyDescent="0.2">
      <c r="A5" s="3"/>
      <c r="B5" s="93" t="s">
        <v>11</v>
      </c>
      <c r="C5" s="94"/>
      <c r="D5" s="94"/>
      <c r="E5" s="95"/>
      <c r="F5" s="63" t="s">
        <v>0</v>
      </c>
      <c r="G5" s="64"/>
      <c r="H5" s="64"/>
      <c r="I5" s="64"/>
      <c r="J5" s="64"/>
      <c r="K5" s="64"/>
      <c r="L5" s="64"/>
      <c r="M5" s="64"/>
      <c r="N5" s="64"/>
      <c r="O5" s="64"/>
      <c r="P5" s="65" t="s">
        <v>12</v>
      </c>
      <c r="Q5" s="66"/>
      <c r="R5" s="69" t="s">
        <v>13</v>
      </c>
      <c r="S5" s="96"/>
      <c r="T5" s="72" t="s">
        <v>6</v>
      </c>
    </row>
    <row r="6" spans="1:21" x14ac:dyDescent="0.2">
      <c r="A6" s="4"/>
      <c r="B6" s="57" t="s">
        <v>14</v>
      </c>
      <c r="C6" s="57" t="s">
        <v>2</v>
      </c>
      <c r="D6" s="57" t="s">
        <v>43</v>
      </c>
      <c r="E6" s="59" t="s">
        <v>3</v>
      </c>
      <c r="F6" s="52" t="s">
        <v>15</v>
      </c>
      <c r="G6" s="52" t="s">
        <v>47</v>
      </c>
      <c r="H6" s="52" t="s">
        <v>16</v>
      </c>
      <c r="I6" s="52" t="s">
        <v>17</v>
      </c>
      <c r="J6" s="52" t="s">
        <v>18</v>
      </c>
      <c r="K6" s="52" t="s">
        <v>19</v>
      </c>
      <c r="L6" s="52" t="s">
        <v>20</v>
      </c>
      <c r="M6" s="52" t="s">
        <v>21</v>
      </c>
      <c r="N6" s="47" t="s">
        <v>22</v>
      </c>
      <c r="O6" s="49"/>
      <c r="P6" s="67"/>
      <c r="Q6" s="68"/>
      <c r="R6" s="70"/>
      <c r="S6" s="97"/>
      <c r="T6" s="73"/>
    </row>
    <row r="7" spans="1:21" ht="129.75" x14ac:dyDescent="0.2">
      <c r="A7" s="5"/>
      <c r="B7" s="58"/>
      <c r="C7" s="58"/>
      <c r="D7" s="58"/>
      <c r="E7" s="60"/>
      <c r="F7" s="53"/>
      <c r="G7" s="53"/>
      <c r="H7" s="53"/>
      <c r="I7" s="53"/>
      <c r="J7" s="53"/>
      <c r="K7" s="53"/>
      <c r="L7" s="53"/>
      <c r="M7" s="53"/>
      <c r="N7" s="25" t="s">
        <v>44</v>
      </c>
      <c r="O7" s="25" t="s">
        <v>45</v>
      </c>
      <c r="P7" s="40" t="s">
        <v>23</v>
      </c>
      <c r="Q7" s="40" t="s">
        <v>24</v>
      </c>
      <c r="R7" s="71"/>
      <c r="S7" s="98"/>
      <c r="T7" s="74"/>
    </row>
    <row r="8" spans="1:21" ht="15" x14ac:dyDescent="0.25">
      <c r="A8" s="6">
        <v>2019</v>
      </c>
      <c r="B8" s="26">
        <v>6</v>
      </c>
      <c r="C8" s="26">
        <v>6</v>
      </c>
      <c r="D8" s="26">
        <v>0</v>
      </c>
      <c r="E8" s="8">
        <f>SUM(B8:D8)</f>
        <v>12</v>
      </c>
      <c r="F8" s="27">
        <v>0.5</v>
      </c>
      <c r="G8" s="27">
        <v>4</v>
      </c>
      <c r="H8" s="27">
        <v>1.6</v>
      </c>
      <c r="I8" s="27">
        <v>0</v>
      </c>
      <c r="J8" s="27">
        <v>2.9</v>
      </c>
      <c r="K8" s="27">
        <v>0</v>
      </c>
      <c r="L8" s="27">
        <v>0</v>
      </c>
      <c r="M8" s="27">
        <v>2</v>
      </c>
      <c r="N8" s="27">
        <v>0</v>
      </c>
      <c r="O8" s="27">
        <v>0</v>
      </c>
      <c r="P8" s="28">
        <v>0.5</v>
      </c>
      <c r="Q8" s="28">
        <v>0.5</v>
      </c>
      <c r="R8" s="29">
        <v>0</v>
      </c>
      <c r="S8" s="29">
        <v>0</v>
      </c>
      <c r="T8" s="7">
        <f>SUM(F8:S8)</f>
        <v>12</v>
      </c>
    </row>
    <row r="9" spans="1:21" ht="22.5" x14ac:dyDescent="0.2">
      <c r="A9" s="87" t="s">
        <v>25</v>
      </c>
      <c r="B9" s="88"/>
      <c r="C9" s="88"/>
      <c r="D9" s="89"/>
      <c r="E9" s="8">
        <v>1073.3</v>
      </c>
      <c r="F9" s="47" t="s">
        <v>26</v>
      </c>
      <c r="G9" s="48"/>
      <c r="H9" s="48"/>
      <c r="I9" s="48"/>
      <c r="J9" s="48"/>
      <c r="K9" s="48"/>
      <c r="L9" s="48"/>
      <c r="M9" s="48"/>
      <c r="N9" s="48"/>
      <c r="O9" s="49"/>
      <c r="P9" s="50" t="s">
        <v>27</v>
      </c>
      <c r="Q9" s="51"/>
      <c r="R9" s="7" t="s">
        <v>28</v>
      </c>
      <c r="S9" s="7"/>
      <c r="T9" s="7"/>
    </row>
    <row r="10" spans="1:21" x14ac:dyDescent="0.2">
      <c r="A10" s="54" t="s">
        <v>29</v>
      </c>
      <c r="B10" s="55"/>
      <c r="C10" s="55"/>
      <c r="D10" s="55"/>
      <c r="E10" s="56"/>
      <c r="F10" s="9">
        <f>E9*F8</f>
        <v>536.65</v>
      </c>
      <c r="G10" s="9">
        <f>E9*G8</f>
        <v>4293.2</v>
      </c>
      <c r="H10" s="9">
        <f>E9*H8</f>
        <v>1717.28</v>
      </c>
      <c r="I10" s="9">
        <f>E9*I8</f>
        <v>0</v>
      </c>
      <c r="J10" s="9">
        <f>E9*J8</f>
        <v>3112.5699999999997</v>
      </c>
      <c r="K10" s="9">
        <f>SUM(K8*2002.5)</f>
        <v>0</v>
      </c>
      <c r="L10" s="9">
        <f>SUM(L8*2002.5)</f>
        <v>0</v>
      </c>
      <c r="M10" s="9">
        <f>E9*M8</f>
        <v>2146.6</v>
      </c>
      <c r="N10" s="9">
        <f>SUM(E9*N8)</f>
        <v>0</v>
      </c>
      <c r="O10" s="9">
        <f>E9*O8</f>
        <v>0</v>
      </c>
      <c r="P10" s="9">
        <f>E9*P8</f>
        <v>536.65</v>
      </c>
      <c r="Q10" s="9">
        <f>E9*Q8</f>
        <v>536.65</v>
      </c>
      <c r="R10" s="9">
        <f>E9*R8</f>
        <v>0</v>
      </c>
      <c r="S10" s="9">
        <v>0</v>
      </c>
      <c r="T10" s="9">
        <f>SUM(F10:R10)</f>
        <v>12879.599999999999</v>
      </c>
    </row>
    <row r="11" spans="1:21" x14ac:dyDescent="0.2">
      <c r="A11" s="81" t="s">
        <v>30</v>
      </c>
      <c r="B11" s="81"/>
      <c r="C11" s="81"/>
      <c r="D11" s="81"/>
      <c r="E11" s="82"/>
      <c r="F11" s="45" t="s">
        <v>31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</row>
    <row r="12" spans="1:21" x14ac:dyDescent="0.2">
      <c r="A12" s="75" t="s">
        <v>32</v>
      </c>
      <c r="B12" s="75"/>
      <c r="C12" s="75"/>
      <c r="D12" s="76"/>
      <c r="E12" s="10">
        <v>81362.67200000002</v>
      </c>
      <c r="F12" s="37"/>
      <c r="G12" s="38"/>
      <c r="H12" s="11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1" x14ac:dyDescent="0.2">
      <c r="A13" s="30"/>
      <c r="B13" s="85" t="s">
        <v>42</v>
      </c>
      <c r="C13" s="85"/>
      <c r="D13" s="31" t="s">
        <v>30</v>
      </c>
      <c r="E13" s="32" t="s">
        <v>9</v>
      </c>
      <c r="F13" s="37"/>
      <c r="G13" s="38"/>
      <c r="H13" s="1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1" x14ac:dyDescent="0.2">
      <c r="A14" s="12" t="s">
        <v>33</v>
      </c>
      <c r="B14" s="79">
        <v>12399.6</v>
      </c>
      <c r="C14" s="86"/>
      <c r="D14" s="33">
        <v>7610.4</v>
      </c>
      <c r="E14" s="34"/>
      <c r="F14" s="13">
        <v>536.65</v>
      </c>
      <c r="G14" s="13">
        <v>4368.83</v>
      </c>
      <c r="H14" s="14">
        <v>1717.28</v>
      </c>
      <c r="I14" s="13">
        <v>0</v>
      </c>
      <c r="J14" s="13">
        <v>3112.57</v>
      </c>
      <c r="K14" s="13"/>
      <c r="L14" s="13"/>
      <c r="M14" s="13">
        <v>2146.6</v>
      </c>
      <c r="N14" s="13">
        <v>0</v>
      </c>
      <c r="O14" s="13">
        <v>0</v>
      </c>
      <c r="P14" s="35">
        <v>0</v>
      </c>
      <c r="Q14" s="35">
        <v>0</v>
      </c>
      <c r="R14" s="13">
        <v>0</v>
      </c>
      <c r="S14" s="13">
        <v>0</v>
      </c>
      <c r="T14" s="15">
        <f t="shared" ref="T14:T18" si="0">SUM(F14:S14)</f>
        <v>11881.93</v>
      </c>
      <c r="U14" s="2"/>
    </row>
    <row r="15" spans="1:21" x14ac:dyDescent="0.2">
      <c r="A15" s="12" t="s">
        <v>34</v>
      </c>
      <c r="B15" s="79">
        <v>12399.6</v>
      </c>
      <c r="C15" s="80"/>
      <c r="D15" s="33">
        <v>11462.8</v>
      </c>
      <c r="E15" s="34"/>
      <c r="F15" s="13">
        <v>536.65</v>
      </c>
      <c r="G15" s="13">
        <v>4368.83</v>
      </c>
      <c r="H15" s="14">
        <v>1717.28</v>
      </c>
      <c r="I15" s="13">
        <v>0</v>
      </c>
      <c r="J15" s="13">
        <v>3112.57</v>
      </c>
      <c r="K15" s="13"/>
      <c r="L15" s="13"/>
      <c r="M15" s="13">
        <v>2146.6</v>
      </c>
      <c r="N15" s="13">
        <v>0</v>
      </c>
      <c r="O15" s="13">
        <v>0</v>
      </c>
      <c r="P15" s="35">
        <v>0</v>
      </c>
      <c r="Q15" s="35">
        <v>0</v>
      </c>
      <c r="R15" s="13">
        <v>0</v>
      </c>
      <c r="S15" s="13"/>
      <c r="T15" s="15">
        <f t="shared" si="0"/>
        <v>11881.93</v>
      </c>
      <c r="U15" s="2"/>
    </row>
    <row r="16" spans="1:21" x14ac:dyDescent="0.2">
      <c r="A16" s="12" t="s">
        <v>1</v>
      </c>
      <c r="B16" s="79">
        <v>12399.6</v>
      </c>
      <c r="C16" s="80"/>
      <c r="D16" s="33">
        <v>9591.94</v>
      </c>
      <c r="E16" s="34"/>
      <c r="F16" s="13">
        <v>536.65</v>
      </c>
      <c r="G16" s="13">
        <v>4368.83</v>
      </c>
      <c r="H16" s="14">
        <v>1717.28</v>
      </c>
      <c r="I16" s="13">
        <v>0</v>
      </c>
      <c r="J16" s="13">
        <v>3112.57</v>
      </c>
      <c r="K16" s="13"/>
      <c r="L16" s="13"/>
      <c r="M16" s="13">
        <v>2146.6</v>
      </c>
      <c r="N16" s="13">
        <v>0</v>
      </c>
      <c r="O16" s="13">
        <v>0</v>
      </c>
      <c r="P16" s="35">
        <v>0</v>
      </c>
      <c r="Q16" s="35">
        <v>0</v>
      </c>
      <c r="R16" s="13">
        <v>0</v>
      </c>
      <c r="S16" s="13"/>
      <c r="T16" s="15">
        <f t="shared" si="0"/>
        <v>11881.93</v>
      </c>
      <c r="U16" s="2"/>
    </row>
    <row r="17" spans="1:21" x14ac:dyDescent="0.2">
      <c r="A17" s="12" t="s">
        <v>35</v>
      </c>
      <c r="B17" s="79">
        <v>12399.6</v>
      </c>
      <c r="C17" s="80"/>
      <c r="D17" s="33">
        <v>8018.46</v>
      </c>
      <c r="E17" s="34"/>
      <c r="F17" s="13">
        <v>536.65</v>
      </c>
      <c r="G17" s="13">
        <v>4368.83</v>
      </c>
      <c r="H17" s="14">
        <v>1717.28</v>
      </c>
      <c r="I17" s="13">
        <v>0</v>
      </c>
      <c r="J17" s="13">
        <v>3112.57</v>
      </c>
      <c r="K17" s="13"/>
      <c r="L17" s="13"/>
      <c r="M17" s="13">
        <v>2146.6</v>
      </c>
      <c r="N17" s="13">
        <v>0</v>
      </c>
      <c r="O17" s="13">
        <v>0</v>
      </c>
      <c r="P17" s="35">
        <v>0</v>
      </c>
      <c r="Q17" s="35">
        <v>0</v>
      </c>
      <c r="R17" s="13">
        <v>0</v>
      </c>
      <c r="S17" s="13"/>
      <c r="T17" s="15">
        <f t="shared" si="0"/>
        <v>11881.93</v>
      </c>
      <c r="U17" s="2"/>
    </row>
    <row r="18" spans="1:21" x14ac:dyDescent="0.2">
      <c r="A18" s="12" t="s">
        <v>4</v>
      </c>
      <c r="B18" s="79">
        <v>12399.6</v>
      </c>
      <c r="C18" s="80"/>
      <c r="D18" s="33">
        <v>10112.11</v>
      </c>
      <c r="E18" s="34"/>
      <c r="F18" s="13">
        <v>536.65</v>
      </c>
      <c r="G18" s="13">
        <v>4368.83</v>
      </c>
      <c r="H18" s="14">
        <v>1717.28</v>
      </c>
      <c r="I18" s="13">
        <v>0</v>
      </c>
      <c r="J18" s="13">
        <v>3112.57</v>
      </c>
      <c r="K18" s="13"/>
      <c r="L18" s="13"/>
      <c r="M18" s="13">
        <v>2146.6</v>
      </c>
      <c r="N18" s="13">
        <v>0</v>
      </c>
      <c r="O18" s="13">
        <v>900</v>
      </c>
      <c r="P18" s="35">
        <v>0</v>
      </c>
      <c r="Q18" s="35">
        <v>0</v>
      </c>
      <c r="R18" s="13">
        <v>0</v>
      </c>
      <c r="S18" s="13"/>
      <c r="T18" s="15">
        <f t="shared" si="0"/>
        <v>12781.93</v>
      </c>
      <c r="U18" s="2"/>
    </row>
    <row r="19" spans="1:21" x14ac:dyDescent="0.2">
      <c r="A19" s="12" t="s">
        <v>5</v>
      </c>
      <c r="B19" s="79"/>
      <c r="C19" s="80"/>
      <c r="D19" s="33"/>
      <c r="E19" s="34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5"/>
      <c r="Q19" s="35"/>
      <c r="R19" s="13"/>
      <c r="S19" s="13"/>
      <c r="T19" s="15"/>
    </row>
    <row r="20" spans="1:21" x14ac:dyDescent="0.2">
      <c r="A20" s="12" t="s">
        <v>7</v>
      </c>
      <c r="B20" s="79"/>
      <c r="C20" s="80"/>
      <c r="D20" s="33"/>
      <c r="E20" s="34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5"/>
      <c r="Q20" s="35"/>
      <c r="R20" s="13"/>
      <c r="S20" s="13"/>
      <c r="T20" s="15"/>
    </row>
    <row r="21" spans="1:21" x14ac:dyDescent="0.2">
      <c r="A21" s="12" t="s">
        <v>8</v>
      </c>
      <c r="B21" s="79"/>
      <c r="C21" s="80"/>
      <c r="D21" s="33"/>
      <c r="E21" s="34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5"/>
      <c r="Q21" s="35"/>
      <c r="R21" s="13"/>
      <c r="S21" s="13"/>
      <c r="T21" s="15"/>
    </row>
    <row r="22" spans="1:21" x14ac:dyDescent="0.2">
      <c r="A22" s="12" t="s">
        <v>36</v>
      </c>
      <c r="B22" s="79"/>
      <c r="C22" s="80"/>
      <c r="D22" s="33"/>
      <c r="E22" s="34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5"/>
      <c r="Q22" s="35"/>
      <c r="R22" s="13"/>
      <c r="S22" s="13"/>
      <c r="T22" s="15"/>
    </row>
    <row r="23" spans="1:21" x14ac:dyDescent="0.2">
      <c r="A23" s="12" t="s">
        <v>37</v>
      </c>
      <c r="B23" s="79"/>
      <c r="C23" s="80"/>
      <c r="D23" s="33"/>
      <c r="E23" s="34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5"/>
      <c r="Q23" s="35"/>
      <c r="R23" s="13"/>
      <c r="S23" s="13"/>
      <c r="T23" s="15"/>
    </row>
    <row r="24" spans="1:21" x14ac:dyDescent="0.2">
      <c r="A24" s="12" t="s">
        <v>38</v>
      </c>
      <c r="B24" s="79"/>
      <c r="C24" s="80"/>
      <c r="D24" s="33"/>
      <c r="E24" s="34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5"/>
      <c r="Q24" s="35"/>
      <c r="R24" s="13"/>
      <c r="S24" s="13"/>
      <c r="T24" s="15"/>
    </row>
    <row r="25" spans="1:21" x14ac:dyDescent="0.2">
      <c r="A25" s="12" t="s">
        <v>39</v>
      </c>
      <c r="B25" s="79"/>
      <c r="C25" s="80"/>
      <c r="D25" s="33"/>
      <c r="E25" s="34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35"/>
      <c r="Q25" s="35"/>
      <c r="R25" s="13"/>
      <c r="S25" s="13"/>
      <c r="T25" s="15"/>
    </row>
    <row r="26" spans="1:21" ht="24" x14ac:dyDescent="0.2">
      <c r="A26" s="16" t="s">
        <v>40</v>
      </c>
      <c r="B26" s="79">
        <v>0</v>
      </c>
      <c r="C26" s="80"/>
      <c r="D26" s="33">
        <f>900</f>
        <v>900</v>
      </c>
      <c r="E26" s="2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5"/>
      <c r="Q26" s="35"/>
      <c r="R26" s="13"/>
      <c r="S26" s="13"/>
      <c r="T26" s="15"/>
    </row>
    <row r="27" spans="1:21" x14ac:dyDescent="0.2">
      <c r="A27" s="17" t="s">
        <v>3</v>
      </c>
      <c r="B27" s="77">
        <f>SUM(B14:B26)</f>
        <v>61998</v>
      </c>
      <c r="C27" s="78"/>
      <c r="D27" s="24">
        <f>SUM(D14:D26)</f>
        <v>47695.71</v>
      </c>
      <c r="E27" s="18"/>
      <c r="F27" s="18">
        <f>SUM(F14:F26)</f>
        <v>2683.25</v>
      </c>
      <c r="G27" s="18">
        <f>SUM(G14:G26)</f>
        <v>21844.15</v>
      </c>
      <c r="H27" s="18">
        <f>SUM(H14:H26)</f>
        <v>8586.4</v>
      </c>
      <c r="I27" s="18">
        <f>SUM(I14:I26)</f>
        <v>0</v>
      </c>
      <c r="J27" s="18">
        <f>SUM(J14:J26)</f>
        <v>15562.85</v>
      </c>
      <c r="K27" s="18"/>
      <c r="L27" s="18"/>
      <c r="M27" s="18">
        <f t="shared" ref="M27:R27" si="1">SUM(M14:M26)</f>
        <v>10733</v>
      </c>
      <c r="N27" s="18">
        <f t="shared" si="1"/>
        <v>0</v>
      </c>
      <c r="O27" s="18">
        <f t="shared" si="1"/>
        <v>900</v>
      </c>
      <c r="P27" s="24">
        <f t="shared" si="1"/>
        <v>0</v>
      </c>
      <c r="Q27" s="24">
        <f t="shared" si="1"/>
        <v>0</v>
      </c>
      <c r="R27" s="18">
        <f t="shared" si="1"/>
        <v>0</v>
      </c>
      <c r="S27" s="18"/>
      <c r="T27" s="19">
        <f>SUM(T14:T26)</f>
        <v>60309.65</v>
      </c>
    </row>
    <row r="28" spans="1:2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 t="s">
        <v>41</v>
      </c>
      <c r="R28" s="46">
        <f>E12+D27-T27</f>
        <v>68748.732000000018</v>
      </c>
      <c r="S28" s="46"/>
      <c r="T28" s="46"/>
    </row>
    <row r="30" spans="1:21" x14ac:dyDescent="0.2">
      <c r="B30" t="s">
        <v>4</v>
      </c>
      <c r="C30">
        <v>900</v>
      </c>
      <c r="D30" s="41" t="s">
        <v>48</v>
      </c>
      <c r="I30" s="2"/>
    </row>
    <row r="31" spans="1:21" x14ac:dyDescent="0.2">
      <c r="D31" s="41"/>
      <c r="F31" s="41"/>
      <c r="Q31" s="2"/>
    </row>
    <row r="35" spans="6:6" x14ac:dyDescent="0.2">
      <c r="F35" s="41"/>
    </row>
  </sheetData>
  <mergeCells count="46"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  <mergeCell ref="N6:O6"/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B19:C19"/>
    <mergeCell ref="P9:Q9"/>
    <mergeCell ref="A10:E10"/>
    <mergeCell ref="A11:E11"/>
    <mergeCell ref="F11:T11"/>
    <mergeCell ref="A12:D12"/>
    <mergeCell ref="B13:C13"/>
    <mergeCell ref="B14:C14"/>
    <mergeCell ref="B15:C15"/>
    <mergeCell ref="B16:C16"/>
    <mergeCell ref="B17:C17"/>
    <mergeCell ref="B18:C18"/>
    <mergeCell ref="A9:D9"/>
    <mergeCell ref="F9:O9"/>
    <mergeCell ref="B26:C26"/>
    <mergeCell ref="B27:C27"/>
    <mergeCell ref="R28:T28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2019-02-05T11:36:43Z</cp:lastPrinted>
  <dcterms:created xsi:type="dcterms:W3CDTF">2007-02-04T12:22:59Z</dcterms:created>
  <dcterms:modified xsi:type="dcterms:W3CDTF">2019-07-03T06:25:37Z</dcterms:modified>
</cp:coreProperties>
</file>