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70" windowWidth="17235" windowHeight="8265" activeTab="0"/>
  </bookViews>
  <sheets>
    <sheet name="2019" sheetId="1" r:id="rId1"/>
  </sheets>
  <definedNames>
    <definedName name="_xlnm.Print_Area" localSheetId="0">'2019'!$A$2:$S$28</definedName>
  </definedNames>
  <calcPr fullCalcOnLoad="1"/>
</workbook>
</file>

<file path=xl/sharedStrings.xml><?xml version="1.0" encoding="utf-8"?>
<sst xmlns="http://schemas.openxmlformats.org/spreadsheetml/2006/main" count="50" uniqueCount="48">
  <si>
    <t>Содержание</t>
  </si>
  <si>
    <t>ремонт</t>
  </si>
  <si>
    <t>итого</t>
  </si>
  <si>
    <t>май</t>
  </si>
  <si>
    <t>июнь</t>
  </si>
  <si>
    <t>июль</t>
  </si>
  <si>
    <t>март</t>
  </si>
  <si>
    <t>ИТОГО</t>
  </si>
  <si>
    <t>август</t>
  </si>
  <si>
    <t>долг</t>
  </si>
  <si>
    <t>Наименование видов работ (услуги)</t>
  </si>
  <si>
    <t>тариф</t>
  </si>
  <si>
    <t>ТЕКУЩИЙ  РЕМОНТ</t>
  </si>
  <si>
    <t>РАБОТЫ   ПО  УПРАВЛЕНИЮ</t>
  </si>
  <si>
    <t>содер-жание</t>
  </si>
  <si>
    <t>начисление и сбор платы за содержание и ремонт жилых помещений, взыскание задолженности</t>
  </si>
  <si>
    <t xml:space="preserve">аварийно-диспетчерское обслуживание, обеспечение устранения аварий на внутридомовых инженерных системах </t>
  </si>
  <si>
    <t>работы по содержанию оборудования и систем инженерно-технического обеспечения , обслуживание приборов учета</t>
  </si>
  <si>
    <t>работы по содержанию конструктивных элементов многоквартирных домов, профилактические обходы и осмотры</t>
  </si>
  <si>
    <t xml:space="preserve">                             расходы по содержанию и ремноту лифта</t>
  </si>
  <si>
    <t>работы по содержанию помещений, входящих в состав общего имущества, уборка подъездов</t>
  </si>
  <si>
    <t xml:space="preserve">общехозяйственные расходы, ведение технической документации, предоставление собственникам информации, ведение сайтов </t>
  </si>
  <si>
    <t xml:space="preserve">Прочие работы по содержанию общедомового имущества </t>
  </si>
  <si>
    <t xml:space="preserve"> оборудования и систем инженерно-технического обеспечения и  приборов учета</t>
  </si>
  <si>
    <t xml:space="preserve"> конструктивных элементов многоквартирных домов</t>
  </si>
  <si>
    <t>периодичность работ</t>
  </si>
  <si>
    <t xml:space="preserve">ежедневно </t>
  </si>
  <si>
    <t>ежемесячно</t>
  </si>
  <si>
    <t>ежедневно</t>
  </si>
  <si>
    <t>сметная стоимость выполненной работы (услуги) за месяц</t>
  </si>
  <si>
    <t>оплачено</t>
  </si>
  <si>
    <t>Цена выполненной работы (оказанной услуги) в руб.</t>
  </si>
  <si>
    <t>остаток денежных средств на начало года</t>
  </si>
  <si>
    <t>янв.</t>
  </si>
  <si>
    <t>февр.</t>
  </si>
  <si>
    <t>апр.</t>
  </si>
  <si>
    <t>сент.</t>
  </si>
  <si>
    <t>окт.</t>
  </si>
  <si>
    <t>нояб.</t>
  </si>
  <si>
    <t>декаб.</t>
  </si>
  <si>
    <t>росте-леком</t>
  </si>
  <si>
    <t>ИТОГО:</t>
  </si>
  <si>
    <t>начислено</t>
  </si>
  <si>
    <t xml:space="preserve"> управле-ние</t>
  </si>
  <si>
    <t>оплата коммунальных ресурсов на содержание ОДИ</t>
  </si>
  <si>
    <t>услуги сторонних организаций, разовые работы</t>
  </si>
  <si>
    <t>Информация о доходах и расходах по дому __Вехова 67/1__на 2019год.</t>
  </si>
  <si>
    <t>Работы по уборке придомовой территории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</si>
</sst>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_р_."/>
    <numFmt numFmtId="173" formatCode="0.000"/>
    <numFmt numFmtId="174" formatCode="0.0000"/>
    <numFmt numFmtId="175" formatCode="0.0"/>
    <numFmt numFmtId="176" formatCode="#,##0_р_."/>
    <numFmt numFmtId="177" formatCode="#,##0&quot;р.&quot;"/>
    <numFmt numFmtId="178" formatCode="[$-FC19]d\ mmmm\ yyyy\ &quot;г.&quot;"/>
    <numFmt numFmtId="179" formatCode="#,##0.00\ &quot;₽&quot;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_-* #,##0.0&quot;р.&quot;_-;\-* #,##0.0&quot;р.&quot;_-;_-* &quot;-&quot;?&quot;р.&quot;_-;_-@_-"/>
  </numFmts>
  <fonts count="45">
    <font>
      <sz val="10"/>
      <name val="Arial Cyr"/>
      <family val="0"/>
    </font>
    <font>
      <b/>
      <sz val="10"/>
      <name val="Arial Cyr"/>
      <family val="0"/>
    </font>
    <font>
      <b/>
      <sz val="11"/>
      <name val="Arial Cyr"/>
      <family val="0"/>
    </font>
    <font>
      <sz val="8"/>
      <name val="Arial Cyr"/>
      <family val="0"/>
    </font>
    <font>
      <sz val="9"/>
      <name val="Arial Cyr"/>
      <family val="0"/>
    </font>
    <font>
      <b/>
      <sz val="9"/>
      <name val="Arial Cyr"/>
      <family val="0"/>
    </font>
    <font>
      <b/>
      <sz val="8"/>
      <name val="Arial Cyr"/>
      <family val="0"/>
    </font>
    <font>
      <b/>
      <i/>
      <sz val="8"/>
      <name val="Arial Cyr"/>
      <family val="0"/>
    </font>
    <font>
      <sz val="7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7999799847602844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/>
      <bottom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>
        <color indexed="63"/>
      </right>
      <top>
        <color indexed="63"/>
      </top>
      <bottom style="thin"/>
    </border>
    <border>
      <left/>
      <right style="thin"/>
      <top/>
      <bottom style="thin"/>
    </border>
    <border>
      <left style="thin"/>
      <right style="thin"/>
      <top/>
      <bottom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96">
    <xf numFmtId="0" fontId="0" fillId="0" borderId="0" xfId="0" applyAlignment="1">
      <alignment/>
    </xf>
    <xf numFmtId="0" fontId="0" fillId="0" borderId="10" xfId="0" applyBorder="1" applyAlignment="1">
      <alignment/>
    </xf>
    <xf numFmtId="4" fontId="0" fillId="0" borderId="0" xfId="0" applyNumberFormat="1" applyAlignment="1">
      <alignment/>
    </xf>
    <xf numFmtId="0" fontId="0" fillId="33" borderId="11" xfId="0" applyFont="1" applyFill="1" applyBorder="1" applyAlignment="1">
      <alignment/>
    </xf>
    <xf numFmtId="0" fontId="0" fillId="33" borderId="11" xfId="0" applyFont="1" applyFill="1" applyBorder="1" applyAlignment="1">
      <alignment wrapText="1"/>
    </xf>
    <xf numFmtId="2" fontId="3" fillId="0" borderId="12" xfId="0" applyNumberFormat="1" applyFont="1" applyBorder="1" applyAlignment="1">
      <alignment horizontal="left" vertical="top" textRotation="90" wrapText="1"/>
    </xf>
    <xf numFmtId="2" fontId="6" fillId="33" borderId="11" xfId="0" applyNumberFormat="1" applyFont="1" applyFill="1" applyBorder="1" applyAlignment="1">
      <alignment/>
    </xf>
    <xf numFmtId="2" fontId="6" fillId="0" borderId="13" xfId="0" applyNumberFormat="1" applyFont="1" applyBorder="1" applyAlignment="1">
      <alignment horizontal="center" vertical="top" wrapText="1"/>
    </xf>
    <xf numFmtId="4" fontId="4" fillId="33" borderId="10" xfId="0" applyNumberFormat="1" applyFont="1" applyFill="1" applyBorder="1" applyAlignment="1">
      <alignment horizontal="center"/>
    </xf>
    <xf numFmtId="2" fontId="3" fillId="7" borderId="13" xfId="0" applyNumberFormat="1" applyFont="1" applyFill="1" applyBorder="1" applyAlignment="1">
      <alignment horizontal="center" vertical="top" wrapText="1"/>
    </xf>
    <xf numFmtId="4" fontId="3" fillId="33" borderId="10" xfId="0" applyNumberFormat="1" applyFont="1" applyFill="1" applyBorder="1" applyAlignment="1">
      <alignment/>
    </xf>
    <xf numFmtId="2" fontId="3" fillId="13" borderId="14" xfId="0" applyNumberFormat="1" applyFont="1" applyFill="1" applyBorder="1" applyAlignment="1">
      <alignment horizontal="center" vertical="top" wrapText="1"/>
    </xf>
    <xf numFmtId="17" fontId="4" fillId="34" borderId="10" xfId="0" applyNumberFormat="1" applyFont="1" applyFill="1" applyBorder="1" applyAlignment="1">
      <alignment horizontal="left"/>
    </xf>
    <xf numFmtId="172" fontId="3" fillId="13" borderId="10" xfId="0" applyNumberFormat="1" applyFont="1" applyFill="1" applyBorder="1" applyAlignment="1">
      <alignment/>
    </xf>
    <xf numFmtId="172" fontId="3" fillId="13" borderId="13" xfId="0" applyNumberFormat="1" applyFont="1" applyFill="1" applyBorder="1" applyAlignment="1">
      <alignment/>
    </xf>
    <xf numFmtId="4" fontId="3" fillId="13" borderId="10" xfId="0" applyNumberFormat="1" applyFont="1" applyFill="1" applyBorder="1" applyAlignment="1">
      <alignment/>
    </xf>
    <xf numFmtId="17" fontId="4" fillId="12" borderId="10" xfId="0" applyNumberFormat="1" applyFont="1" applyFill="1" applyBorder="1" applyAlignment="1">
      <alignment horizontal="left" wrapText="1"/>
    </xf>
    <xf numFmtId="0" fontId="4" fillId="35" borderId="10" xfId="0" applyFont="1" applyFill="1" applyBorder="1" applyAlignment="1">
      <alignment/>
    </xf>
    <xf numFmtId="172" fontId="3" fillId="9" borderId="10" xfId="0" applyNumberFormat="1" applyFont="1" applyFill="1" applyBorder="1" applyAlignment="1">
      <alignment/>
    </xf>
    <xf numFmtId="2" fontId="0" fillId="0" borderId="0" xfId="0" applyNumberFormat="1" applyAlignment="1">
      <alignment/>
    </xf>
    <xf numFmtId="172" fontId="3" fillId="0" borderId="0" xfId="0" applyNumberFormat="1" applyFont="1" applyFill="1" applyBorder="1" applyAlignment="1">
      <alignment/>
    </xf>
    <xf numFmtId="172" fontId="7" fillId="0" borderId="0" xfId="0" applyNumberFormat="1" applyFont="1" applyFill="1" applyBorder="1" applyAlignment="1">
      <alignment/>
    </xf>
    <xf numFmtId="0" fontId="4" fillId="0" borderId="0" xfId="0" applyFont="1" applyFill="1" applyBorder="1" applyAlignment="1">
      <alignment/>
    </xf>
    <xf numFmtId="172" fontId="8" fillId="35" borderId="10" xfId="0" applyNumberFormat="1" applyFont="1" applyFill="1" applyBorder="1" applyAlignment="1">
      <alignment/>
    </xf>
    <xf numFmtId="2" fontId="3" fillId="0" borderId="13" xfId="0" applyNumberFormat="1" applyFont="1" applyBorder="1" applyAlignment="1">
      <alignment vertical="top" textRotation="90" wrapText="1"/>
    </xf>
    <xf numFmtId="2" fontId="6" fillId="33" borderId="10" xfId="0" applyNumberFormat="1" applyFont="1" applyFill="1" applyBorder="1" applyAlignment="1">
      <alignment vertical="top" wrapText="1"/>
    </xf>
    <xf numFmtId="2" fontId="6" fillId="33" borderId="13" xfId="0" applyNumberFormat="1" applyFont="1" applyFill="1" applyBorder="1" applyAlignment="1">
      <alignment horizontal="center" vertical="top" wrapText="1"/>
    </xf>
    <xf numFmtId="0" fontId="0" fillId="33" borderId="10" xfId="0" applyFont="1" applyFill="1" applyBorder="1" applyAlignment="1">
      <alignment horizontal="center" wrapText="1"/>
    </xf>
    <xf numFmtId="0" fontId="3" fillId="10" borderId="15" xfId="0" applyFont="1" applyFill="1" applyBorder="1" applyAlignment="1">
      <alignment horizontal="center" wrapText="1"/>
    </xf>
    <xf numFmtId="4" fontId="3" fillId="9" borderId="10" xfId="0" applyNumberFormat="1" applyFont="1" applyFill="1" applyBorder="1" applyAlignment="1">
      <alignment/>
    </xf>
    <xf numFmtId="172" fontId="8" fillId="10" borderId="10" xfId="0" applyNumberFormat="1" applyFont="1" applyFill="1" applyBorder="1" applyAlignment="1">
      <alignment/>
    </xf>
    <xf numFmtId="172" fontId="3" fillId="9" borderId="10" xfId="0" applyNumberFormat="1" applyFont="1" applyFill="1" applyBorder="1" applyAlignment="1">
      <alignment/>
    </xf>
    <xf numFmtId="172" fontId="8" fillId="7" borderId="10" xfId="0" applyNumberFormat="1" applyFont="1" applyFill="1" applyBorder="1" applyAlignment="1">
      <alignment/>
    </xf>
    <xf numFmtId="172" fontId="3" fillId="35" borderId="10" xfId="0" applyNumberFormat="1" applyFont="1" applyFill="1" applyBorder="1" applyAlignment="1">
      <alignment/>
    </xf>
    <xf numFmtId="4" fontId="6" fillId="35" borderId="10" xfId="0" applyNumberFormat="1" applyFont="1" applyFill="1" applyBorder="1" applyAlignment="1">
      <alignment/>
    </xf>
    <xf numFmtId="0" fontId="2" fillId="33" borderId="16" xfId="0" applyNumberFormat="1" applyFont="1" applyFill="1" applyBorder="1" applyAlignment="1">
      <alignment wrapText="1"/>
    </xf>
    <xf numFmtId="2" fontId="3" fillId="33" borderId="10" xfId="0" applyNumberFormat="1" applyFont="1" applyFill="1" applyBorder="1" applyAlignment="1">
      <alignment horizontal="center" vertical="top" wrapText="1"/>
    </xf>
    <xf numFmtId="2" fontId="0" fillId="13" borderId="16" xfId="0" applyNumberFormat="1" applyFont="1" applyFill="1" applyBorder="1" applyAlignment="1">
      <alignment horizontal="center" vertical="top" wrapText="1"/>
    </xf>
    <xf numFmtId="2" fontId="3" fillId="13" borderId="17" xfId="0" applyNumberFormat="1" applyFont="1" applyFill="1" applyBorder="1" applyAlignment="1">
      <alignment horizontal="center" vertical="top" wrapText="1"/>
    </xf>
    <xf numFmtId="2" fontId="3" fillId="13" borderId="15" xfId="0" applyNumberFormat="1" applyFont="1" applyFill="1" applyBorder="1" applyAlignment="1">
      <alignment horizontal="center" vertical="top" wrapText="1"/>
    </xf>
    <xf numFmtId="2" fontId="4" fillId="0" borderId="10" xfId="0" applyNumberFormat="1" applyFont="1" applyBorder="1" applyAlignment="1">
      <alignment vertical="top"/>
    </xf>
    <xf numFmtId="172" fontId="0" fillId="0" borderId="0" xfId="0" applyNumberFormat="1" applyAlignment="1">
      <alignment/>
    </xf>
    <xf numFmtId="0" fontId="0" fillId="0" borderId="17" xfId="0" applyBorder="1" applyAlignment="1">
      <alignment horizontal="center"/>
    </xf>
    <xf numFmtId="0" fontId="0" fillId="0" borderId="15" xfId="0" applyBorder="1" applyAlignment="1">
      <alignment horizontal="center"/>
    </xf>
    <xf numFmtId="172" fontId="7" fillId="0" borderId="18" xfId="0" applyNumberFormat="1" applyFont="1" applyFill="1" applyBorder="1" applyAlignment="1">
      <alignment horizontal="center"/>
    </xf>
    <xf numFmtId="0" fontId="0" fillId="0" borderId="16" xfId="0" applyBorder="1" applyAlignment="1">
      <alignment horizontal="center"/>
    </xf>
    <xf numFmtId="2" fontId="0" fillId="13" borderId="16" xfId="0" applyNumberFormat="1" applyFont="1" applyFill="1" applyBorder="1" applyAlignment="1">
      <alignment horizontal="center" vertical="top" wrapText="1"/>
    </xf>
    <xf numFmtId="2" fontId="3" fillId="0" borderId="16" xfId="0" applyNumberFormat="1" applyFont="1" applyBorder="1" applyAlignment="1">
      <alignment horizontal="center" vertical="top" wrapText="1"/>
    </xf>
    <xf numFmtId="2" fontId="3" fillId="0" borderId="17" xfId="0" applyNumberFormat="1" applyFont="1" applyBorder="1" applyAlignment="1">
      <alignment horizontal="center" vertical="top" wrapText="1"/>
    </xf>
    <xf numFmtId="2" fontId="3" fillId="0" borderId="15" xfId="0" applyNumberFormat="1" applyFont="1" applyBorder="1" applyAlignment="1">
      <alignment horizontal="center" vertical="top" wrapText="1"/>
    </xf>
    <xf numFmtId="2" fontId="6" fillId="0" borderId="16" xfId="0" applyNumberFormat="1" applyFont="1" applyBorder="1" applyAlignment="1">
      <alignment horizontal="center" vertical="top" wrapText="1"/>
    </xf>
    <xf numFmtId="2" fontId="6" fillId="0" borderId="15" xfId="0" applyNumberFormat="1" applyFont="1" applyBorder="1" applyAlignment="1">
      <alignment horizontal="center" vertical="top" wrapText="1"/>
    </xf>
    <xf numFmtId="0" fontId="0" fillId="7" borderId="16" xfId="0" applyFont="1" applyFill="1" applyBorder="1" applyAlignment="1">
      <alignment horizontal="center" wrapText="1"/>
    </xf>
    <xf numFmtId="0" fontId="0" fillId="7" borderId="17" xfId="0" applyFont="1" applyFill="1" applyBorder="1" applyAlignment="1">
      <alignment horizontal="center" wrapText="1"/>
    </xf>
    <xf numFmtId="0" fontId="0" fillId="7" borderId="15" xfId="0" applyFont="1" applyFill="1" applyBorder="1" applyAlignment="1">
      <alignment horizontal="center" wrapText="1"/>
    </xf>
    <xf numFmtId="2" fontId="3" fillId="0" borderId="12" xfId="0" applyNumberFormat="1" applyFont="1" applyBorder="1" applyAlignment="1">
      <alignment horizontal="left" vertical="top" textRotation="90" wrapText="1"/>
    </xf>
    <xf numFmtId="2" fontId="3" fillId="0" borderId="13" xfId="0" applyNumberFormat="1" applyFont="1" applyBorder="1" applyAlignment="1">
      <alignment horizontal="left" vertical="top" textRotation="90" wrapText="1"/>
    </xf>
    <xf numFmtId="2" fontId="4" fillId="0" borderId="12" xfId="0" applyNumberFormat="1" applyFont="1" applyBorder="1" applyAlignment="1">
      <alignment horizontal="center" vertical="top" wrapText="1"/>
    </xf>
    <xf numFmtId="2" fontId="4" fillId="0" borderId="13" xfId="0" applyNumberFormat="1" applyFont="1" applyBorder="1" applyAlignment="1">
      <alignment horizontal="center" vertical="top" wrapText="1"/>
    </xf>
    <xf numFmtId="2" fontId="4" fillId="0" borderId="12" xfId="0" applyNumberFormat="1" applyFont="1" applyBorder="1" applyAlignment="1">
      <alignment horizontal="center" wrapText="1"/>
    </xf>
    <xf numFmtId="2" fontId="4" fillId="0" borderId="13" xfId="0" applyNumberFormat="1" applyFont="1" applyBorder="1" applyAlignment="1">
      <alignment horizontal="center" wrapText="1"/>
    </xf>
    <xf numFmtId="0" fontId="44" fillId="0" borderId="0" xfId="0" applyFont="1" applyAlignment="1">
      <alignment horizontal="center"/>
    </xf>
    <xf numFmtId="0" fontId="0" fillId="0" borderId="19" xfId="0" applyBorder="1" applyAlignment="1">
      <alignment horizontal="center"/>
    </xf>
    <xf numFmtId="2" fontId="5" fillId="0" borderId="16" xfId="0" applyNumberFormat="1" applyFont="1" applyBorder="1" applyAlignment="1">
      <alignment horizontal="center"/>
    </xf>
    <xf numFmtId="2" fontId="5" fillId="0" borderId="17" xfId="0" applyNumberFormat="1" applyFont="1" applyBorder="1" applyAlignment="1">
      <alignment horizontal="center"/>
    </xf>
    <xf numFmtId="2" fontId="6" fillId="0" borderId="19" xfId="0" applyNumberFormat="1" applyFont="1" applyBorder="1" applyAlignment="1">
      <alignment horizontal="left" wrapText="1"/>
    </xf>
    <xf numFmtId="2" fontId="6" fillId="0" borderId="20" xfId="0" applyNumberFormat="1" applyFont="1" applyBorder="1" applyAlignment="1">
      <alignment horizontal="left" wrapText="1"/>
    </xf>
    <xf numFmtId="2" fontId="6" fillId="0" borderId="21" xfId="0" applyNumberFormat="1" applyFont="1" applyBorder="1" applyAlignment="1">
      <alignment horizontal="left" wrapText="1"/>
    </xf>
    <xf numFmtId="2" fontId="6" fillId="0" borderId="22" xfId="0" applyNumberFormat="1" applyFont="1" applyBorder="1" applyAlignment="1">
      <alignment horizontal="left" wrapText="1"/>
    </xf>
    <xf numFmtId="2" fontId="6" fillId="0" borderId="12" xfId="0" applyNumberFormat="1" applyFont="1" applyBorder="1" applyAlignment="1">
      <alignment horizontal="left" textRotation="90" wrapText="1"/>
    </xf>
    <xf numFmtId="2" fontId="6" fillId="0" borderId="23" xfId="0" applyNumberFormat="1" applyFont="1" applyBorder="1" applyAlignment="1">
      <alignment horizontal="left" textRotation="90" wrapText="1"/>
    </xf>
    <xf numFmtId="2" fontId="6" fillId="0" borderId="13" xfId="0" applyNumberFormat="1" applyFont="1" applyBorder="1" applyAlignment="1">
      <alignment horizontal="left" textRotation="90" wrapText="1"/>
    </xf>
    <xf numFmtId="2" fontId="7" fillId="0" borderId="12" xfId="0" applyNumberFormat="1" applyFont="1" applyBorder="1" applyAlignment="1">
      <alignment horizontal="center" wrapText="1"/>
    </xf>
    <xf numFmtId="2" fontId="7" fillId="0" borderId="23" xfId="0" applyNumberFormat="1" applyFont="1" applyBorder="1" applyAlignment="1">
      <alignment horizontal="center" wrapText="1"/>
    </xf>
    <xf numFmtId="2" fontId="7" fillId="0" borderId="13" xfId="0" applyNumberFormat="1" applyFont="1" applyBorder="1" applyAlignment="1">
      <alignment horizontal="center" wrapText="1"/>
    </xf>
    <xf numFmtId="0" fontId="3" fillId="33" borderId="17" xfId="0" applyFont="1" applyFill="1" applyBorder="1" applyAlignment="1">
      <alignment horizontal="center"/>
    </xf>
    <xf numFmtId="0" fontId="3" fillId="33" borderId="15" xfId="0" applyFont="1" applyFill="1" applyBorder="1" applyAlignment="1">
      <alignment horizontal="center"/>
    </xf>
    <xf numFmtId="172" fontId="3" fillId="4" borderId="16" xfId="0" applyNumberFormat="1" applyFont="1" applyFill="1" applyBorder="1" applyAlignment="1">
      <alignment horizontal="center"/>
    </xf>
    <xf numFmtId="172" fontId="3" fillId="4" borderId="15" xfId="0" applyNumberFormat="1" applyFont="1" applyFill="1" applyBorder="1" applyAlignment="1">
      <alignment horizontal="center"/>
    </xf>
    <xf numFmtId="172" fontId="3" fillId="35" borderId="16" xfId="0" applyNumberFormat="1" applyFont="1" applyFill="1" applyBorder="1" applyAlignment="1">
      <alignment horizontal="center"/>
    </xf>
    <xf numFmtId="172" fontId="3" fillId="35" borderId="15" xfId="0" applyNumberFormat="1" applyFont="1" applyFill="1" applyBorder="1" applyAlignment="1">
      <alignment horizontal="center"/>
    </xf>
    <xf numFmtId="0" fontId="0" fillId="0" borderId="16" xfId="0" applyFont="1" applyBorder="1" applyAlignment="1">
      <alignment horizontal="center" wrapText="1"/>
    </xf>
    <xf numFmtId="0" fontId="0" fillId="0" borderId="17" xfId="0" applyFont="1" applyBorder="1" applyAlignment="1">
      <alignment horizontal="center" wrapText="1"/>
    </xf>
    <xf numFmtId="0" fontId="0" fillId="0" borderId="15" xfId="0" applyFont="1" applyBorder="1" applyAlignment="1">
      <alignment horizontal="center" wrapText="1"/>
    </xf>
    <xf numFmtId="0" fontId="0" fillId="4" borderId="15" xfId="0" applyFill="1" applyBorder="1" applyAlignment="1">
      <alignment/>
    </xf>
    <xf numFmtId="0" fontId="0" fillId="0" borderId="14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20" xfId="0" applyBorder="1" applyAlignment="1">
      <alignment horizontal="center"/>
    </xf>
    <xf numFmtId="2" fontId="4" fillId="0" borderId="16" xfId="0" applyNumberFormat="1" applyFont="1" applyBorder="1" applyAlignment="1">
      <alignment horizontal="center"/>
    </xf>
    <xf numFmtId="2" fontId="4" fillId="0" borderId="17" xfId="0" applyNumberFormat="1" applyFont="1" applyBorder="1" applyAlignment="1">
      <alignment horizontal="center"/>
    </xf>
    <xf numFmtId="2" fontId="4" fillId="0" borderId="15" xfId="0" applyNumberFormat="1" applyFont="1" applyBorder="1" applyAlignment="1">
      <alignment horizontal="center"/>
    </xf>
    <xf numFmtId="0" fontId="1" fillId="33" borderId="17" xfId="0" applyFont="1" applyFill="1" applyBorder="1" applyAlignment="1">
      <alignment horizontal="center" wrapText="1"/>
    </xf>
    <xf numFmtId="0" fontId="1" fillId="33" borderId="15" xfId="0" applyFont="1" applyFill="1" applyBorder="1" applyAlignment="1">
      <alignment horizontal="center" wrapText="1"/>
    </xf>
    <xf numFmtId="2" fontId="0" fillId="13" borderId="17" xfId="0" applyNumberFormat="1" applyFont="1" applyFill="1" applyBorder="1" applyAlignment="1">
      <alignment horizontal="center" vertical="top" wrapText="1"/>
    </xf>
    <xf numFmtId="2" fontId="0" fillId="13" borderId="15" xfId="0" applyNumberFormat="1" applyFont="1" applyFill="1" applyBorder="1" applyAlignment="1">
      <alignment horizontal="center" vertical="top" wrapText="1"/>
    </xf>
    <xf numFmtId="0" fontId="3" fillId="36" borderId="10" xfId="0" applyFont="1" applyFill="1" applyBorder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2:U32"/>
  <sheetViews>
    <sheetView tabSelected="1" workbookViewId="0" topLeftCell="A1">
      <selection activeCell="P18" sqref="P18"/>
    </sheetView>
  </sheetViews>
  <sheetFormatPr defaultColWidth="9.00390625" defaultRowHeight="12.75"/>
  <cols>
    <col min="4" max="4" width="9.875" style="0" customWidth="1"/>
    <col min="10" max="10" width="9.00390625" style="0" customWidth="1"/>
    <col min="11" max="12" width="9.125" style="0" hidden="1" customWidth="1"/>
    <col min="14" max="14" width="10.125" style="0" bestFit="1" customWidth="1"/>
    <col min="18" max="18" width="8.75390625" style="0" customWidth="1"/>
  </cols>
  <sheetData>
    <row r="2" spans="1:19" ht="15.75">
      <c r="A2" s="61" t="s">
        <v>46</v>
      </c>
      <c r="B2" s="61"/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  <c r="O2" s="61"/>
      <c r="P2" s="61"/>
      <c r="Q2" s="61"/>
      <c r="R2" s="61"/>
      <c r="S2" s="61"/>
    </row>
    <row r="3" spans="1:19" ht="12.75">
      <c r="A3" s="85"/>
      <c r="B3" s="85"/>
      <c r="C3" s="85"/>
      <c r="D3" s="85"/>
      <c r="E3" s="85"/>
      <c r="F3" s="85"/>
      <c r="G3" s="85"/>
      <c r="H3" s="85"/>
      <c r="I3" s="85"/>
      <c r="J3" s="85"/>
      <c r="K3" s="85"/>
      <c r="L3" s="85"/>
      <c r="M3" s="85"/>
      <c r="N3" s="85"/>
      <c r="O3" s="85"/>
      <c r="P3" s="85"/>
      <c r="Q3" s="85"/>
      <c r="R3" s="85"/>
      <c r="S3" s="85"/>
    </row>
    <row r="4" spans="1:19" ht="12.75">
      <c r="A4" s="62"/>
      <c r="B4" s="86"/>
      <c r="C4" s="86"/>
      <c r="D4" s="86"/>
      <c r="E4" s="87"/>
      <c r="F4" s="45" t="s">
        <v>10</v>
      </c>
      <c r="G4" s="42"/>
      <c r="H4" s="42"/>
      <c r="I4" s="42"/>
      <c r="J4" s="42"/>
      <c r="K4" s="42"/>
      <c r="L4" s="42"/>
      <c r="M4" s="42"/>
      <c r="N4" s="42"/>
      <c r="O4" s="42"/>
      <c r="P4" s="42"/>
      <c r="Q4" s="42"/>
      <c r="R4" s="43"/>
      <c r="S4" s="1"/>
    </row>
    <row r="5" spans="1:19" ht="12.75">
      <c r="A5" s="3"/>
      <c r="B5" s="88" t="s">
        <v>11</v>
      </c>
      <c r="C5" s="89"/>
      <c r="D5" s="89"/>
      <c r="E5" s="90"/>
      <c r="F5" s="63" t="s">
        <v>0</v>
      </c>
      <c r="G5" s="64"/>
      <c r="H5" s="64"/>
      <c r="I5" s="64"/>
      <c r="J5" s="64"/>
      <c r="K5" s="64"/>
      <c r="L5" s="64"/>
      <c r="M5" s="64"/>
      <c r="N5" s="64"/>
      <c r="O5" s="64"/>
      <c r="P5" s="65" t="s">
        <v>12</v>
      </c>
      <c r="Q5" s="66"/>
      <c r="R5" s="69" t="s">
        <v>13</v>
      </c>
      <c r="S5" s="72" t="s">
        <v>7</v>
      </c>
    </row>
    <row r="6" spans="1:19" ht="12.75">
      <c r="A6" s="4"/>
      <c r="B6" s="57" t="s">
        <v>14</v>
      </c>
      <c r="C6" s="57" t="s">
        <v>1</v>
      </c>
      <c r="D6" s="57" t="s">
        <v>43</v>
      </c>
      <c r="E6" s="59" t="s">
        <v>2</v>
      </c>
      <c r="F6" s="55" t="s">
        <v>15</v>
      </c>
      <c r="G6" s="55" t="s">
        <v>47</v>
      </c>
      <c r="H6" s="55" t="s">
        <v>16</v>
      </c>
      <c r="I6" s="55" t="s">
        <v>17</v>
      </c>
      <c r="J6" s="55" t="s">
        <v>18</v>
      </c>
      <c r="K6" s="55" t="s">
        <v>19</v>
      </c>
      <c r="L6" s="55" t="s">
        <v>20</v>
      </c>
      <c r="M6" s="55" t="s">
        <v>21</v>
      </c>
      <c r="N6" s="47" t="s">
        <v>22</v>
      </c>
      <c r="O6" s="49"/>
      <c r="P6" s="67"/>
      <c r="Q6" s="68"/>
      <c r="R6" s="70"/>
      <c r="S6" s="73"/>
    </row>
    <row r="7" spans="1:19" ht="129.75">
      <c r="A7" s="6"/>
      <c r="B7" s="58"/>
      <c r="C7" s="58"/>
      <c r="D7" s="58"/>
      <c r="E7" s="60"/>
      <c r="F7" s="56"/>
      <c r="G7" s="56"/>
      <c r="H7" s="56"/>
      <c r="I7" s="56"/>
      <c r="J7" s="56"/>
      <c r="K7" s="56"/>
      <c r="L7" s="56"/>
      <c r="M7" s="56"/>
      <c r="N7" s="24" t="s">
        <v>44</v>
      </c>
      <c r="O7" s="24" t="s">
        <v>45</v>
      </c>
      <c r="P7" s="5" t="s">
        <v>23</v>
      </c>
      <c r="Q7" s="5" t="s">
        <v>24</v>
      </c>
      <c r="R7" s="71"/>
      <c r="S7" s="74"/>
    </row>
    <row r="8" spans="1:21" ht="15">
      <c r="A8" s="35">
        <v>2019</v>
      </c>
      <c r="B8" s="40">
        <v>8.4</v>
      </c>
      <c r="C8" s="40">
        <v>4.6</v>
      </c>
      <c r="D8" s="40">
        <v>0</v>
      </c>
      <c r="E8" s="8">
        <f>SUM(B8:D8)</f>
        <v>13</v>
      </c>
      <c r="F8" s="36">
        <v>1</v>
      </c>
      <c r="G8" s="36">
        <v>1.91</v>
      </c>
      <c r="H8" s="36">
        <v>0</v>
      </c>
      <c r="I8" s="36">
        <v>0.4</v>
      </c>
      <c r="J8" s="36">
        <v>1.6</v>
      </c>
      <c r="K8" s="36">
        <v>0</v>
      </c>
      <c r="L8" s="36">
        <v>0</v>
      </c>
      <c r="M8" s="36">
        <v>2.2</v>
      </c>
      <c r="N8" s="36">
        <v>0</v>
      </c>
      <c r="O8" s="36">
        <v>0.39</v>
      </c>
      <c r="P8" s="25">
        <v>2.75</v>
      </c>
      <c r="Q8" s="25">
        <v>2.75</v>
      </c>
      <c r="R8" s="26">
        <v>0</v>
      </c>
      <c r="S8" s="7">
        <f>SUM(F8:R8)</f>
        <v>13</v>
      </c>
      <c r="T8" s="19"/>
      <c r="U8" s="19"/>
    </row>
    <row r="9" spans="1:19" ht="22.5">
      <c r="A9" s="81" t="s">
        <v>25</v>
      </c>
      <c r="B9" s="82"/>
      <c r="C9" s="82"/>
      <c r="D9" s="83"/>
      <c r="E9" s="8">
        <v>1710.4</v>
      </c>
      <c r="F9" s="47" t="s">
        <v>26</v>
      </c>
      <c r="G9" s="48"/>
      <c r="H9" s="48"/>
      <c r="I9" s="48"/>
      <c r="J9" s="48"/>
      <c r="K9" s="48"/>
      <c r="L9" s="48"/>
      <c r="M9" s="48"/>
      <c r="N9" s="48"/>
      <c r="O9" s="49"/>
      <c r="P9" s="50" t="s">
        <v>27</v>
      </c>
      <c r="Q9" s="51"/>
      <c r="R9" s="7" t="s">
        <v>28</v>
      </c>
      <c r="S9" s="7"/>
    </row>
    <row r="10" spans="1:19" ht="12.75">
      <c r="A10" s="52" t="s">
        <v>29</v>
      </c>
      <c r="B10" s="53"/>
      <c r="C10" s="53"/>
      <c r="D10" s="53"/>
      <c r="E10" s="54"/>
      <c r="F10" s="9">
        <f>F8*E9</f>
        <v>1710.4</v>
      </c>
      <c r="G10" s="9">
        <f>E9*G8</f>
        <v>3266.864</v>
      </c>
      <c r="H10" s="9">
        <f>SUM(H8*E9)</f>
        <v>0</v>
      </c>
      <c r="I10" s="9">
        <f>I8*E9</f>
        <v>684.1600000000001</v>
      </c>
      <c r="J10" s="9">
        <f>J8*E9</f>
        <v>2736.6400000000003</v>
      </c>
      <c r="K10" s="9" t="e">
        <f>SUM(#REF!*2002.5)</f>
        <v>#REF!</v>
      </c>
      <c r="L10" s="9" t="e">
        <f>SUM(#REF!*2002.5)</f>
        <v>#REF!</v>
      </c>
      <c r="M10" s="9">
        <f>M8*E9</f>
        <v>3762.8800000000006</v>
      </c>
      <c r="N10" s="9">
        <v>0</v>
      </c>
      <c r="O10" s="9">
        <f>O8*E9</f>
        <v>667.056</v>
      </c>
      <c r="P10" s="9">
        <f>P8*E9</f>
        <v>4703.6</v>
      </c>
      <c r="Q10" s="9">
        <f>Q8*E9</f>
        <v>4703.6</v>
      </c>
      <c r="R10" s="9">
        <v>0</v>
      </c>
      <c r="S10" s="9">
        <f>F10+G10+H10+I10+J10+M10+N10+O10+P10+Q10</f>
        <v>22235.200000000004</v>
      </c>
    </row>
    <row r="11" spans="1:19" ht="12.75">
      <c r="A11" s="91" t="s">
        <v>30</v>
      </c>
      <c r="B11" s="91"/>
      <c r="C11" s="91"/>
      <c r="D11" s="91"/>
      <c r="E11" s="92"/>
      <c r="F11" s="46" t="s">
        <v>31</v>
      </c>
      <c r="G11" s="93"/>
      <c r="H11" s="93"/>
      <c r="I11" s="93"/>
      <c r="J11" s="93"/>
      <c r="K11" s="93"/>
      <c r="L11" s="93"/>
      <c r="M11" s="93"/>
      <c r="N11" s="93"/>
      <c r="O11" s="93"/>
      <c r="P11" s="93"/>
      <c r="Q11" s="93"/>
      <c r="R11" s="93"/>
      <c r="S11" s="94"/>
    </row>
    <row r="12" spans="1:19" ht="12.75">
      <c r="A12" s="75" t="s">
        <v>32</v>
      </c>
      <c r="B12" s="75"/>
      <c r="C12" s="75"/>
      <c r="D12" s="76"/>
      <c r="E12" s="10">
        <v>149862.27</v>
      </c>
      <c r="F12" s="37"/>
      <c r="G12" s="38"/>
      <c r="H12" s="11"/>
      <c r="I12" s="38"/>
      <c r="J12" s="38"/>
      <c r="K12" s="38"/>
      <c r="L12" s="38"/>
      <c r="M12" s="38"/>
      <c r="N12" s="38"/>
      <c r="O12" s="38"/>
      <c r="P12" s="38"/>
      <c r="Q12" s="38"/>
      <c r="R12" s="38"/>
      <c r="S12" s="39"/>
    </row>
    <row r="13" spans="1:19" ht="12.75">
      <c r="A13" s="27"/>
      <c r="B13" s="95" t="s">
        <v>42</v>
      </c>
      <c r="C13" s="95"/>
      <c r="D13" s="28" t="s">
        <v>30</v>
      </c>
      <c r="E13" s="29" t="s">
        <v>9</v>
      </c>
      <c r="F13" s="37"/>
      <c r="G13" s="38"/>
      <c r="H13" s="11"/>
      <c r="I13" s="38"/>
      <c r="J13" s="38"/>
      <c r="K13" s="38"/>
      <c r="L13" s="38"/>
      <c r="M13" s="38"/>
      <c r="N13" s="38"/>
      <c r="O13" s="38"/>
      <c r="P13" s="38"/>
      <c r="Q13" s="38"/>
      <c r="R13" s="38"/>
      <c r="S13" s="39"/>
    </row>
    <row r="14" spans="1:19" ht="12.75">
      <c r="A14" s="12" t="s">
        <v>33</v>
      </c>
      <c r="B14" s="77">
        <v>22235.2</v>
      </c>
      <c r="C14" s="84"/>
      <c r="D14" s="30">
        <v>11810.5</v>
      </c>
      <c r="E14" s="31"/>
      <c r="F14" s="13">
        <v>1710.4</v>
      </c>
      <c r="G14" s="13">
        <v>3263.45</v>
      </c>
      <c r="H14" s="14">
        <v>0</v>
      </c>
      <c r="I14" s="13">
        <v>1400</v>
      </c>
      <c r="J14" s="13">
        <v>2736.64</v>
      </c>
      <c r="K14" s="13"/>
      <c r="L14" s="13"/>
      <c r="M14" s="13">
        <v>3762.88</v>
      </c>
      <c r="N14" s="13">
        <v>0</v>
      </c>
      <c r="O14" s="13">
        <v>0</v>
      </c>
      <c r="P14" s="32">
        <v>0</v>
      </c>
      <c r="Q14" s="32">
        <v>0</v>
      </c>
      <c r="R14" s="13">
        <v>0</v>
      </c>
      <c r="S14" s="15">
        <f>SUM(F14:R14)</f>
        <v>12873.369999999999</v>
      </c>
    </row>
    <row r="15" spans="1:19" ht="12.75">
      <c r="A15" s="12" t="s">
        <v>34</v>
      </c>
      <c r="B15" s="77">
        <v>22235.2</v>
      </c>
      <c r="C15" s="78"/>
      <c r="D15" s="30">
        <v>21079.1</v>
      </c>
      <c r="E15" s="31"/>
      <c r="F15" s="13">
        <v>1710.4</v>
      </c>
      <c r="G15" s="13">
        <v>3263.45</v>
      </c>
      <c r="H15" s="14">
        <v>0</v>
      </c>
      <c r="I15" s="13">
        <v>1400</v>
      </c>
      <c r="J15" s="13">
        <v>2736.64</v>
      </c>
      <c r="K15" s="13"/>
      <c r="L15" s="13"/>
      <c r="M15" s="13">
        <v>3762.88</v>
      </c>
      <c r="N15" s="13">
        <v>0</v>
      </c>
      <c r="O15" s="13">
        <v>0</v>
      </c>
      <c r="P15" s="32">
        <v>0</v>
      </c>
      <c r="Q15" s="32">
        <v>0</v>
      </c>
      <c r="R15" s="13">
        <v>0</v>
      </c>
      <c r="S15" s="15">
        <f>SUM(F15:R15)</f>
        <v>12873.369999999999</v>
      </c>
    </row>
    <row r="16" spans="1:19" ht="12.75">
      <c r="A16" s="12" t="s">
        <v>6</v>
      </c>
      <c r="B16" s="77">
        <v>22235.2</v>
      </c>
      <c r="C16" s="78"/>
      <c r="D16" s="30">
        <v>17460.190000000002</v>
      </c>
      <c r="E16" s="31"/>
      <c r="F16" s="13">
        <v>1710.4</v>
      </c>
      <c r="G16" s="13">
        <v>3263.45</v>
      </c>
      <c r="H16" s="14">
        <v>0</v>
      </c>
      <c r="I16" s="13">
        <v>1400</v>
      </c>
      <c r="J16" s="13">
        <v>2736.64</v>
      </c>
      <c r="K16" s="13"/>
      <c r="L16" s="13"/>
      <c r="M16" s="13">
        <v>3762.88</v>
      </c>
      <c r="N16" s="13">
        <v>0</v>
      </c>
      <c r="O16" s="13">
        <v>0</v>
      </c>
      <c r="P16" s="32">
        <v>0</v>
      </c>
      <c r="Q16" s="32">
        <v>0</v>
      </c>
      <c r="R16" s="13">
        <v>0</v>
      </c>
      <c r="S16" s="15">
        <f>SUM(F16:R16)</f>
        <v>12873.369999999999</v>
      </c>
    </row>
    <row r="17" spans="1:19" ht="12.75">
      <c r="A17" s="12" t="s">
        <v>35</v>
      </c>
      <c r="B17" s="77">
        <v>22235.2</v>
      </c>
      <c r="C17" s="78"/>
      <c r="D17" s="30">
        <v>17457.9</v>
      </c>
      <c r="E17" s="31"/>
      <c r="F17" s="13">
        <v>1710.4</v>
      </c>
      <c r="G17" s="13">
        <v>3263.45</v>
      </c>
      <c r="H17" s="14">
        <v>0</v>
      </c>
      <c r="I17" s="13">
        <v>700</v>
      </c>
      <c r="J17" s="13">
        <v>2736.64</v>
      </c>
      <c r="K17" s="13"/>
      <c r="L17" s="13"/>
      <c r="M17" s="13">
        <v>3762.88</v>
      </c>
      <c r="N17" s="13">
        <v>0</v>
      </c>
      <c r="O17" s="13">
        <v>0</v>
      </c>
      <c r="P17" s="32">
        <v>0</v>
      </c>
      <c r="Q17" s="32">
        <v>0</v>
      </c>
      <c r="R17" s="13">
        <v>0</v>
      </c>
      <c r="S17" s="15">
        <f>SUM(F17:R17)</f>
        <v>12173.369999999999</v>
      </c>
    </row>
    <row r="18" spans="1:19" ht="12.75">
      <c r="A18" s="12" t="s">
        <v>3</v>
      </c>
      <c r="B18" s="77">
        <v>22235.2</v>
      </c>
      <c r="C18" s="78"/>
      <c r="D18" s="30">
        <v>13822.77</v>
      </c>
      <c r="E18" s="31"/>
      <c r="F18" s="13">
        <v>1710.4</v>
      </c>
      <c r="G18" s="13">
        <v>3263.45</v>
      </c>
      <c r="H18" s="14">
        <v>0</v>
      </c>
      <c r="I18" s="13">
        <v>0</v>
      </c>
      <c r="J18" s="13">
        <v>2736.64</v>
      </c>
      <c r="K18" s="13"/>
      <c r="L18" s="13"/>
      <c r="M18" s="13">
        <v>3762.88</v>
      </c>
      <c r="N18" s="13">
        <v>0</v>
      </c>
      <c r="O18" s="13">
        <v>0</v>
      </c>
      <c r="P18" s="32">
        <v>6455</v>
      </c>
      <c r="Q18" s="32">
        <v>0</v>
      </c>
      <c r="R18" s="13">
        <v>0</v>
      </c>
      <c r="S18" s="15">
        <f>SUM(F18:R18)</f>
        <v>17928.37</v>
      </c>
    </row>
    <row r="19" spans="1:19" ht="12.75">
      <c r="A19" s="12" t="s">
        <v>4</v>
      </c>
      <c r="B19" s="77"/>
      <c r="C19" s="78"/>
      <c r="D19" s="30"/>
      <c r="E19" s="31"/>
      <c r="F19" s="13"/>
      <c r="G19" s="13"/>
      <c r="H19" s="14"/>
      <c r="I19" s="13"/>
      <c r="J19" s="13"/>
      <c r="K19" s="13"/>
      <c r="L19" s="13"/>
      <c r="M19" s="13"/>
      <c r="N19" s="13"/>
      <c r="O19" s="13"/>
      <c r="P19" s="32"/>
      <c r="Q19" s="32"/>
      <c r="R19" s="13"/>
      <c r="S19" s="15"/>
    </row>
    <row r="20" spans="1:19" ht="12.75">
      <c r="A20" s="12" t="s">
        <v>5</v>
      </c>
      <c r="B20" s="77"/>
      <c r="C20" s="78"/>
      <c r="D20" s="30"/>
      <c r="E20" s="31"/>
      <c r="F20" s="13"/>
      <c r="G20" s="13"/>
      <c r="H20" s="14"/>
      <c r="I20" s="13"/>
      <c r="J20" s="13"/>
      <c r="K20" s="13"/>
      <c r="L20" s="13"/>
      <c r="M20" s="13"/>
      <c r="N20" s="13"/>
      <c r="O20" s="13"/>
      <c r="P20" s="32"/>
      <c r="Q20" s="32"/>
      <c r="R20" s="13"/>
      <c r="S20" s="15"/>
    </row>
    <row r="21" spans="1:19" ht="12.75">
      <c r="A21" s="12" t="s">
        <v>8</v>
      </c>
      <c r="B21" s="77"/>
      <c r="C21" s="78"/>
      <c r="D21" s="30"/>
      <c r="E21" s="31"/>
      <c r="F21" s="13"/>
      <c r="G21" s="13"/>
      <c r="H21" s="14"/>
      <c r="I21" s="13"/>
      <c r="J21" s="13"/>
      <c r="K21" s="13"/>
      <c r="L21" s="13"/>
      <c r="M21" s="13"/>
      <c r="N21" s="13"/>
      <c r="O21" s="13"/>
      <c r="P21" s="32"/>
      <c r="Q21" s="32"/>
      <c r="R21" s="13"/>
      <c r="S21" s="15"/>
    </row>
    <row r="22" spans="1:19" ht="12.75">
      <c r="A22" s="12" t="s">
        <v>36</v>
      </c>
      <c r="B22" s="77"/>
      <c r="C22" s="78"/>
      <c r="D22" s="30"/>
      <c r="E22" s="31"/>
      <c r="F22" s="13"/>
      <c r="G22" s="13"/>
      <c r="H22" s="14"/>
      <c r="I22" s="13"/>
      <c r="J22" s="13"/>
      <c r="K22" s="13"/>
      <c r="L22" s="13"/>
      <c r="M22" s="13"/>
      <c r="N22" s="13"/>
      <c r="O22" s="13"/>
      <c r="P22" s="32"/>
      <c r="Q22" s="32"/>
      <c r="R22" s="13"/>
      <c r="S22" s="15"/>
    </row>
    <row r="23" spans="1:19" ht="12.75">
      <c r="A23" s="12" t="s">
        <v>37</v>
      </c>
      <c r="B23" s="77"/>
      <c r="C23" s="78"/>
      <c r="D23" s="30"/>
      <c r="E23" s="31"/>
      <c r="F23" s="13"/>
      <c r="G23" s="13"/>
      <c r="H23" s="14"/>
      <c r="I23" s="13"/>
      <c r="J23" s="13"/>
      <c r="K23" s="13"/>
      <c r="L23" s="13"/>
      <c r="M23" s="13"/>
      <c r="N23" s="13"/>
      <c r="O23" s="13"/>
      <c r="P23" s="32"/>
      <c r="Q23" s="32"/>
      <c r="R23" s="13"/>
      <c r="S23" s="15"/>
    </row>
    <row r="24" spans="1:19" ht="12.75">
      <c r="A24" s="12" t="s">
        <v>38</v>
      </c>
      <c r="B24" s="77"/>
      <c r="C24" s="78"/>
      <c r="D24" s="30"/>
      <c r="E24" s="31"/>
      <c r="F24" s="13"/>
      <c r="G24" s="13"/>
      <c r="H24" s="14"/>
      <c r="I24" s="13"/>
      <c r="J24" s="13"/>
      <c r="K24" s="13"/>
      <c r="L24" s="13"/>
      <c r="M24" s="13"/>
      <c r="N24" s="13"/>
      <c r="O24" s="13"/>
      <c r="P24" s="32"/>
      <c r="Q24" s="32"/>
      <c r="R24" s="13"/>
      <c r="S24" s="15"/>
    </row>
    <row r="25" spans="1:19" ht="12.75">
      <c r="A25" s="12" t="s">
        <v>39</v>
      </c>
      <c r="B25" s="77"/>
      <c r="C25" s="78"/>
      <c r="D25" s="30"/>
      <c r="E25" s="31"/>
      <c r="F25" s="13"/>
      <c r="G25" s="13"/>
      <c r="H25" s="14"/>
      <c r="I25" s="13"/>
      <c r="J25" s="13"/>
      <c r="K25" s="13"/>
      <c r="L25" s="13"/>
      <c r="M25" s="13"/>
      <c r="N25" s="13"/>
      <c r="O25" s="13"/>
      <c r="P25" s="32"/>
      <c r="Q25" s="32"/>
      <c r="R25" s="13"/>
      <c r="S25" s="15"/>
    </row>
    <row r="26" spans="1:19" ht="24">
      <c r="A26" s="16" t="s">
        <v>40</v>
      </c>
      <c r="B26" s="77">
        <v>0</v>
      </c>
      <c r="C26" s="78"/>
      <c r="D26" s="30">
        <f>900</f>
        <v>900</v>
      </c>
      <c r="E26" s="18"/>
      <c r="F26" s="13"/>
      <c r="G26" s="13"/>
      <c r="H26" s="13"/>
      <c r="I26" s="13"/>
      <c r="J26" s="13"/>
      <c r="K26" s="13"/>
      <c r="L26" s="13"/>
      <c r="M26" s="13"/>
      <c r="N26" s="13"/>
      <c r="O26" s="13"/>
      <c r="P26" s="32"/>
      <c r="Q26" s="32"/>
      <c r="R26" s="13"/>
      <c r="S26" s="15"/>
    </row>
    <row r="27" spans="1:19" ht="12.75">
      <c r="A27" s="17" t="s">
        <v>2</v>
      </c>
      <c r="B27" s="79">
        <f>SUM(B14:B26)</f>
        <v>111176</v>
      </c>
      <c r="C27" s="80"/>
      <c r="D27" s="23">
        <f>SUM(D14:D26)</f>
        <v>82530.46</v>
      </c>
      <c r="E27" s="33"/>
      <c r="F27" s="33">
        <f>SUM(F14:F26)</f>
        <v>8552</v>
      </c>
      <c r="G27" s="33">
        <f>SUM(G14:G26)</f>
        <v>16317.25</v>
      </c>
      <c r="H27" s="33">
        <f>SUM(H14:H26)</f>
        <v>0</v>
      </c>
      <c r="I27" s="33">
        <f>SUM(I14:I26)</f>
        <v>4900</v>
      </c>
      <c r="J27" s="33">
        <f>SUM(J14:J26)</f>
        <v>13683.199999999999</v>
      </c>
      <c r="K27" s="33"/>
      <c r="L27" s="33"/>
      <c r="M27" s="33">
        <f aca="true" t="shared" si="0" ref="M27:S27">SUM(M14:M26)</f>
        <v>18814.4</v>
      </c>
      <c r="N27" s="33">
        <f t="shared" si="0"/>
        <v>0</v>
      </c>
      <c r="O27" s="33">
        <f t="shared" si="0"/>
        <v>0</v>
      </c>
      <c r="P27" s="23">
        <f t="shared" si="0"/>
        <v>6455</v>
      </c>
      <c r="Q27" s="23">
        <f t="shared" si="0"/>
        <v>0</v>
      </c>
      <c r="R27" s="33">
        <f t="shared" si="0"/>
        <v>0</v>
      </c>
      <c r="S27" s="34">
        <f t="shared" si="0"/>
        <v>68721.84999999999</v>
      </c>
    </row>
    <row r="28" spans="1:19" ht="12.75">
      <c r="A28" s="22"/>
      <c r="B28" s="20"/>
      <c r="C28" s="20"/>
      <c r="D28" s="20"/>
      <c r="E28" s="20"/>
      <c r="F28" s="20"/>
      <c r="G28" s="20"/>
      <c r="H28" s="20"/>
      <c r="I28" s="20"/>
      <c r="J28" s="20"/>
      <c r="K28" s="20"/>
      <c r="L28" s="20"/>
      <c r="M28" s="20"/>
      <c r="N28" s="20"/>
      <c r="O28" s="20"/>
      <c r="P28" s="20"/>
      <c r="Q28" s="21" t="s">
        <v>41</v>
      </c>
      <c r="R28" s="44">
        <f>SUM(E12+D27-S27)</f>
        <v>163670.88</v>
      </c>
      <c r="S28" s="44"/>
    </row>
    <row r="31" ht="12.75">
      <c r="D31" s="41"/>
    </row>
    <row r="32" ht="12.75">
      <c r="N32" s="2"/>
    </row>
  </sheetData>
  <sheetProtection/>
  <mergeCells count="45">
    <mergeCell ref="P5:Q6"/>
    <mergeCell ref="R5:R7"/>
    <mergeCell ref="S5:S7"/>
    <mergeCell ref="F6:F7"/>
    <mergeCell ref="G6:G7"/>
    <mergeCell ref="H6:H7"/>
    <mergeCell ref="I6:I7"/>
    <mergeCell ref="J6:J7"/>
    <mergeCell ref="K6:K7"/>
    <mergeCell ref="C6:C7"/>
    <mergeCell ref="D6:D7"/>
    <mergeCell ref="E6:E7"/>
    <mergeCell ref="A2:S2"/>
    <mergeCell ref="A3:S3"/>
    <mergeCell ref="A4:E4"/>
    <mergeCell ref="F4:R4"/>
    <mergeCell ref="B5:E5"/>
    <mergeCell ref="N6:O6"/>
    <mergeCell ref="F5:O5"/>
    <mergeCell ref="A9:D9"/>
    <mergeCell ref="F9:O9"/>
    <mergeCell ref="B14:C14"/>
    <mergeCell ref="L6:L7"/>
    <mergeCell ref="M6:M7"/>
    <mergeCell ref="P9:Q9"/>
    <mergeCell ref="A10:E10"/>
    <mergeCell ref="A11:E11"/>
    <mergeCell ref="F11:S11"/>
    <mergeCell ref="B6:B7"/>
    <mergeCell ref="B18:C18"/>
    <mergeCell ref="B19:C19"/>
    <mergeCell ref="B26:C26"/>
    <mergeCell ref="B27:C27"/>
    <mergeCell ref="A12:D12"/>
    <mergeCell ref="B13:C13"/>
    <mergeCell ref="B15:C15"/>
    <mergeCell ref="B16:C16"/>
    <mergeCell ref="B17:C17"/>
    <mergeCell ref="R28:S28"/>
    <mergeCell ref="B20:C20"/>
    <mergeCell ref="B21:C21"/>
    <mergeCell ref="B22:C22"/>
    <mergeCell ref="B23:C23"/>
    <mergeCell ref="B24:C24"/>
    <mergeCell ref="B25:C25"/>
  </mergeCells>
  <printOptions/>
  <pageMargins left="0.3541666666666667" right="0.25677083333333334" top="0.27447916666666666" bottom="0.75" header="0.3" footer="0.3"/>
  <pageSetup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Notebook</dc:creator>
  <cp:keywords/>
  <dc:description/>
  <cp:lastModifiedBy>User</cp:lastModifiedBy>
  <cp:lastPrinted>2019-04-08T05:13:49Z</cp:lastPrinted>
  <dcterms:created xsi:type="dcterms:W3CDTF">2011-07-19T05:50:16Z</dcterms:created>
  <dcterms:modified xsi:type="dcterms:W3CDTF">2019-07-02T11:37:56Z</dcterms:modified>
  <cp:category/>
  <cp:version/>
  <cp:contentType/>
  <cp:contentStatus/>
</cp:coreProperties>
</file>