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410" windowHeight="5100" activeTab="0"/>
  </bookViews>
  <sheets>
    <sheet name="2019" sheetId="1" r:id="rId1"/>
  </sheets>
  <definedNames>
    <definedName name="_xlnm.Print_Area" localSheetId="0">'2019'!$A$1:$Q$26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500-прочистка общедомового фильтра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350-датчик движения
800-проверка дымоходов и вентканалов</t>
        </r>
      </text>
    </comment>
    <comment ref="M21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526,17-тех.обслуживание ОДГО</t>
        </r>
      </text>
    </comment>
    <comment ref="M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304-услуги по составлению реестра собственников</t>
        </r>
      </text>
    </comment>
  </commentList>
</comments>
</file>

<file path=xl/sharedStrings.xml><?xml version="1.0" encoding="utf-8"?>
<sst xmlns="http://schemas.openxmlformats.org/spreadsheetml/2006/main" count="59" uniqueCount="53">
  <si>
    <t>май</t>
  </si>
  <si>
    <t>июнь</t>
  </si>
  <si>
    <t>Содержание</t>
  </si>
  <si>
    <t>ремонт</t>
  </si>
  <si>
    <t>итого</t>
  </si>
  <si>
    <t>июль</t>
  </si>
  <si>
    <t>август</t>
  </si>
  <si>
    <t>ИТОГО</t>
  </si>
  <si>
    <t>сентябрь</t>
  </si>
  <si>
    <t>декабрь</t>
  </si>
  <si>
    <t>март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</si>
  <si>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</si>
  <si>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</si>
  <si>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</si>
  <si>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</si>
  <si>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</si>
  <si>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</si>
  <si>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</si>
  <si>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</si>
  <si>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</si>
  <si>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</si>
  <si>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</si>
  <si>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</si>
  <si>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</si>
  <si>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</si>
  <si>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</si>
  <si>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</si>
  <si>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</si>
  <si>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</si>
  <si>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</si>
  <si>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</si>
  <si>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</si>
  <si>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</si>
  <si>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</si>
  <si>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</si>
  <si>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</si>
  <si>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</si>
  <si>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</si>
  <si>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</si>
  <si>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</si>
  <si>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тех.обслуживание ОДГО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</si>
  <si>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</si>
  <si>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</si>
  <si>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</si>
  <si>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</si>
  <si>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</si>
  <si>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__Калинина 136__на 2019год.</t>
  </si>
  <si>
    <t>Работы по уборке придомовой территории</t>
  </si>
  <si>
    <t>общехозяйственные расходы</t>
  </si>
  <si>
    <t>прочистка общедомового фильтра</t>
  </si>
  <si>
    <t>датчик движения</t>
  </si>
  <si>
    <t>проверка дымоходов и вентканалов</t>
  </si>
  <si>
    <t>услуги по составлению реестра собственников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</si>
</sst>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#,##0_р_."/>
    <numFmt numFmtId="181" formatCode="#,##0.0000_р_."/>
    <numFmt numFmtId="182" formatCode="#,##0.00000_р_."/>
    <numFmt numFmtId="183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11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11" fillId="7" borderId="10" xfId="0" applyNumberFormat="1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0" fillId="32" borderId="16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17" fontId="6" fillId="33" borderId="0" xfId="0" applyNumberFormat="1" applyFont="1" applyFill="1" applyBorder="1" applyAlignment="1">
      <alignment horizontal="left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3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7.25390625" style="0" customWidth="1"/>
    <col min="2" max="2" width="7.625" style="0" customWidth="1"/>
    <col min="3" max="3" width="5.75390625" style="0" customWidth="1"/>
    <col min="6" max="6" width="9.75390625" style="0" bestFit="1" customWidth="1"/>
    <col min="9" max="9" width="7.875" style="0" customWidth="1"/>
  </cols>
  <sheetData>
    <row r="1" spans="1:17" ht="15.7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64"/>
      <c r="B3" s="65"/>
      <c r="C3" s="65"/>
      <c r="D3" s="65"/>
      <c r="E3" s="66"/>
      <c r="F3" s="67" t="s">
        <v>11</v>
      </c>
      <c r="G3" s="68"/>
      <c r="H3" s="68"/>
      <c r="I3" s="68"/>
      <c r="J3" s="68"/>
      <c r="K3" s="68"/>
      <c r="L3" s="68"/>
      <c r="M3" s="68"/>
      <c r="N3" s="68"/>
      <c r="O3" s="68"/>
      <c r="P3" s="69"/>
      <c r="Q3" s="2"/>
    </row>
    <row r="4" spans="1:17" ht="12.75">
      <c r="A4" s="4"/>
      <c r="B4" s="70" t="s">
        <v>12</v>
      </c>
      <c r="C4" s="71"/>
      <c r="D4" s="71"/>
      <c r="E4" s="72"/>
      <c r="F4" s="79" t="s">
        <v>2</v>
      </c>
      <c r="G4" s="80"/>
      <c r="H4" s="80"/>
      <c r="I4" s="80"/>
      <c r="J4" s="80"/>
      <c r="K4" s="80"/>
      <c r="L4" s="80"/>
      <c r="M4" s="80"/>
      <c r="N4" s="81" t="s">
        <v>13</v>
      </c>
      <c r="O4" s="82"/>
      <c r="P4" s="85" t="s">
        <v>14</v>
      </c>
      <c r="Q4" s="88" t="s">
        <v>7</v>
      </c>
    </row>
    <row r="5" spans="1:17" ht="12.75" customHeight="1">
      <c r="A5" s="5"/>
      <c r="B5" s="91" t="s">
        <v>15</v>
      </c>
      <c r="C5" s="91" t="s">
        <v>3</v>
      </c>
      <c r="D5" s="91" t="s">
        <v>43</v>
      </c>
      <c r="E5" s="93" t="s">
        <v>4</v>
      </c>
      <c r="F5" s="77" t="s">
        <v>16</v>
      </c>
      <c r="G5" s="77" t="s">
        <v>47</v>
      </c>
      <c r="H5" s="77" t="s">
        <v>17</v>
      </c>
      <c r="I5" s="77" t="s">
        <v>18</v>
      </c>
      <c r="J5" s="77" t="s">
        <v>19</v>
      </c>
      <c r="K5" s="77" t="s">
        <v>48</v>
      </c>
      <c r="L5" s="74" t="s">
        <v>20</v>
      </c>
      <c r="M5" s="76"/>
      <c r="N5" s="83"/>
      <c r="O5" s="84"/>
      <c r="P5" s="86"/>
      <c r="Q5" s="89"/>
    </row>
    <row r="6" spans="1:17" ht="84">
      <c r="A6" s="7"/>
      <c r="B6" s="92"/>
      <c r="C6" s="92"/>
      <c r="D6" s="92"/>
      <c r="E6" s="94"/>
      <c r="F6" s="78"/>
      <c r="G6" s="78"/>
      <c r="H6" s="78"/>
      <c r="I6" s="78"/>
      <c r="J6" s="78"/>
      <c r="K6" s="78"/>
      <c r="L6" s="25" t="s">
        <v>44</v>
      </c>
      <c r="M6" s="25" t="s">
        <v>45</v>
      </c>
      <c r="N6" s="6" t="s">
        <v>21</v>
      </c>
      <c r="O6" s="6" t="s">
        <v>22</v>
      </c>
      <c r="P6" s="87"/>
      <c r="Q6" s="90"/>
    </row>
    <row r="7" spans="1:17" ht="14.25">
      <c r="A7" s="34">
        <v>2019</v>
      </c>
      <c r="B7" s="8">
        <v>8</v>
      </c>
      <c r="C7" s="8">
        <v>6</v>
      </c>
      <c r="D7" s="8">
        <v>0</v>
      </c>
      <c r="E7" s="10">
        <v>15</v>
      </c>
      <c r="F7" s="35">
        <v>1.2</v>
      </c>
      <c r="G7" s="35">
        <v>2.94</v>
      </c>
      <c r="H7" s="35">
        <v>1.8</v>
      </c>
      <c r="I7" s="35">
        <v>0</v>
      </c>
      <c r="J7" s="35">
        <v>0.86</v>
      </c>
      <c r="K7" s="35">
        <v>2.2</v>
      </c>
      <c r="L7" s="35">
        <v>0</v>
      </c>
      <c r="M7" s="36">
        <v>0</v>
      </c>
      <c r="N7" s="23">
        <v>3</v>
      </c>
      <c r="O7" s="23">
        <v>3</v>
      </c>
      <c r="P7" s="24">
        <v>0</v>
      </c>
      <c r="Q7" s="9">
        <f>F7+G7+H7+I7+J7+K7+L7+M7+N7+O7+P7</f>
        <v>15</v>
      </c>
    </row>
    <row r="8" spans="1:19" ht="24">
      <c r="A8" s="58" t="s">
        <v>23</v>
      </c>
      <c r="B8" s="59"/>
      <c r="C8" s="59"/>
      <c r="D8" s="60"/>
      <c r="E8" s="10">
        <v>625.4</v>
      </c>
      <c r="F8" s="74" t="s">
        <v>24</v>
      </c>
      <c r="G8" s="75"/>
      <c r="H8" s="75"/>
      <c r="I8" s="75"/>
      <c r="J8" s="75"/>
      <c r="K8" s="75"/>
      <c r="L8" s="75"/>
      <c r="M8" s="76"/>
      <c r="N8" s="46" t="s">
        <v>25</v>
      </c>
      <c r="O8" s="47"/>
      <c r="P8" s="9" t="s">
        <v>26</v>
      </c>
      <c r="Q8" s="9"/>
      <c r="S8" s="3"/>
    </row>
    <row r="9" spans="1:17" ht="12.75">
      <c r="A9" s="48" t="s">
        <v>27</v>
      </c>
      <c r="B9" s="49"/>
      <c r="C9" s="49"/>
      <c r="D9" s="49"/>
      <c r="E9" s="50"/>
      <c r="F9" s="11">
        <f>F7*E8</f>
        <v>750.4799999999999</v>
      </c>
      <c r="G9" s="11">
        <f>G7*E8</f>
        <v>1838.676</v>
      </c>
      <c r="H9" s="11">
        <f>H7*E8</f>
        <v>1125.72</v>
      </c>
      <c r="I9" s="11">
        <v>0</v>
      </c>
      <c r="J9" s="11">
        <f>J7*E8</f>
        <v>537.8439999999999</v>
      </c>
      <c r="K9" s="11">
        <f>K7*E8</f>
        <v>1375.88</v>
      </c>
      <c r="L9" s="11">
        <v>0</v>
      </c>
      <c r="M9" s="11">
        <v>0</v>
      </c>
      <c r="N9" s="11">
        <f>N7*E8</f>
        <v>1876.1999999999998</v>
      </c>
      <c r="O9" s="11">
        <f>O7*E8</f>
        <v>1876.1999999999998</v>
      </c>
      <c r="P9" s="11">
        <v>0</v>
      </c>
      <c r="Q9" s="11">
        <f>SUM(F9:P9)</f>
        <v>9381</v>
      </c>
    </row>
    <row r="10" spans="1:17" ht="12.75">
      <c r="A10" s="51" t="s">
        <v>28</v>
      </c>
      <c r="B10" s="51"/>
      <c r="C10" s="51"/>
      <c r="D10" s="51"/>
      <c r="E10" s="52"/>
      <c r="F10" s="53" t="s">
        <v>29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9" ht="12.75">
      <c r="A11" s="56" t="s">
        <v>30</v>
      </c>
      <c r="B11" s="56"/>
      <c r="C11" s="56"/>
      <c r="D11" s="57"/>
      <c r="E11" s="12">
        <v>-14034.37</v>
      </c>
      <c r="F11" s="37"/>
      <c r="G11" s="38"/>
      <c r="H11" s="13"/>
      <c r="I11" s="38"/>
      <c r="J11" s="38"/>
      <c r="K11" s="38"/>
      <c r="L11" s="38"/>
      <c r="M11" s="38"/>
      <c r="N11" s="38"/>
      <c r="O11" s="38"/>
      <c r="P11" s="38"/>
      <c r="Q11" s="39"/>
      <c r="S11" s="1"/>
    </row>
    <row r="12" spans="1:17" ht="12.75">
      <c r="A12" s="26"/>
      <c r="B12" s="73" t="s">
        <v>41</v>
      </c>
      <c r="C12" s="73"/>
      <c r="D12" s="27" t="s">
        <v>28</v>
      </c>
      <c r="E12" s="28" t="s">
        <v>42</v>
      </c>
      <c r="F12" s="37"/>
      <c r="G12" s="38"/>
      <c r="H12" s="13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2.75">
      <c r="A13" s="14" t="s">
        <v>31</v>
      </c>
      <c r="B13" s="41">
        <v>9381</v>
      </c>
      <c r="C13" s="61"/>
      <c r="D13" s="29">
        <v>4423.49</v>
      </c>
      <c r="E13" s="30"/>
      <c r="F13" s="15">
        <v>750.4799999999999</v>
      </c>
      <c r="G13" s="15">
        <v>1842.3</v>
      </c>
      <c r="H13" s="16">
        <v>1125.72</v>
      </c>
      <c r="I13" s="15">
        <v>0</v>
      </c>
      <c r="J13" s="15">
        <v>537.8439999999999</v>
      </c>
      <c r="K13" s="15">
        <f>K7*E8</f>
        <v>1375.88</v>
      </c>
      <c r="L13" s="15">
        <v>0</v>
      </c>
      <c r="M13" s="15">
        <v>0</v>
      </c>
      <c r="N13" s="31">
        <v>0</v>
      </c>
      <c r="O13" s="31">
        <v>0</v>
      </c>
      <c r="P13" s="15">
        <v>0</v>
      </c>
      <c r="Q13" s="17">
        <f aca="true" t="shared" si="0" ref="Q13:Q24">SUM(F13:P13)</f>
        <v>5632.224</v>
      </c>
    </row>
    <row r="14" spans="1:19" ht="12.75">
      <c r="A14" s="14" t="s">
        <v>32</v>
      </c>
      <c r="B14" s="41">
        <v>9381</v>
      </c>
      <c r="C14" s="42"/>
      <c r="D14" s="29">
        <v>7676.51</v>
      </c>
      <c r="E14" s="30"/>
      <c r="F14" s="15">
        <v>750.4799999999999</v>
      </c>
      <c r="G14" s="15">
        <v>1842.3</v>
      </c>
      <c r="H14" s="16">
        <v>1125.72</v>
      </c>
      <c r="I14" s="15">
        <v>0</v>
      </c>
      <c r="J14" s="15">
        <v>537.8439999999999</v>
      </c>
      <c r="K14" s="15">
        <v>1375.88</v>
      </c>
      <c r="L14" s="15">
        <v>0</v>
      </c>
      <c r="M14" s="15">
        <v>0</v>
      </c>
      <c r="N14" s="31">
        <v>0</v>
      </c>
      <c r="O14" s="31">
        <v>0</v>
      </c>
      <c r="P14" s="15">
        <v>0</v>
      </c>
      <c r="Q14" s="17">
        <f t="shared" si="0"/>
        <v>5632.224</v>
      </c>
      <c r="S14" s="1"/>
    </row>
    <row r="15" spans="1:17" ht="12.75">
      <c r="A15" s="14" t="s">
        <v>10</v>
      </c>
      <c r="B15" s="41">
        <v>9381</v>
      </c>
      <c r="C15" s="42"/>
      <c r="D15" s="29">
        <v>13544.99</v>
      </c>
      <c r="E15" s="30"/>
      <c r="F15" s="15">
        <v>750.4799999999999</v>
      </c>
      <c r="G15" s="15">
        <v>1842.3</v>
      </c>
      <c r="H15" s="16">
        <v>1125.72</v>
      </c>
      <c r="I15" s="15">
        <v>0</v>
      </c>
      <c r="J15" s="15">
        <v>537.8439999999999</v>
      </c>
      <c r="K15" s="15">
        <v>1375.88</v>
      </c>
      <c r="L15" s="15">
        <v>0</v>
      </c>
      <c r="M15" s="15">
        <v>0</v>
      </c>
      <c r="N15" s="31">
        <v>0</v>
      </c>
      <c r="O15" s="31">
        <v>0</v>
      </c>
      <c r="P15" s="15">
        <v>0</v>
      </c>
      <c r="Q15" s="17">
        <f t="shared" si="0"/>
        <v>5632.224</v>
      </c>
    </row>
    <row r="16" spans="1:17" ht="12.75">
      <c r="A16" s="14" t="s">
        <v>33</v>
      </c>
      <c r="B16" s="41">
        <v>9381</v>
      </c>
      <c r="C16" s="42"/>
      <c r="D16" s="29">
        <v>8474</v>
      </c>
      <c r="E16" s="30"/>
      <c r="F16" s="15">
        <v>750.4799999999999</v>
      </c>
      <c r="G16" s="15">
        <v>1842.3</v>
      </c>
      <c r="H16" s="16">
        <v>1125.72</v>
      </c>
      <c r="I16" s="15">
        <v>0</v>
      </c>
      <c r="J16" s="15">
        <v>537.8439999999999</v>
      </c>
      <c r="K16" s="15">
        <v>1375.88</v>
      </c>
      <c r="L16" s="15">
        <v>0</v>
      </c>
      <c r="M16" s="15">
        <v>0</v>
      </c>
      <c r="N16" s="31">
        <v>0</v>
      </c>
      <c r="O16" s="31">
        <v>0</v>
      </c>
      <c r="P16" s="15">
        <v>0</v>
      </c>
      <c r="Q16" s="17">
        <f t="shared" si="0"/>
        <v>5632.224</v>
      </c>
    </row>
    <row r="17" spans="1:17" ht="12.75">
      <c r="A17" s="14" t="s">
        <v>0</v>
      </c>
      <c r="B17" s="41">
        <v>9381</v>
      </c>
      <c r="C17" s="42"/>
      <c r="D17" s="29">
        <v>5310.5</v>
      </c>
      <c r="E17" s="30"/>
      <c r="F17" s="15">
        <v>750.4799999999999</v>
      </c>
      <c r="G17" s="15">
        <v>1842.3</v>
      </c>
      <c r="H17" s="16">
        <v>1125.72</v>
      </c>
      <c r="I17" s="15">
        <v>0</v>
      </c>
      <c r="J17" s="15">
        <v>537.8439999999999</v>
      </c>
      <c r="K17" s="15">
        <v>1375.88</v>
      </c>
      <c r="L17" s="15">
        <v>0</v>
      </c>
      <c r="M17" s="15">
        <v>0</v>
      </c>
      <c r="N17" s="31">
        <v>0</v>
      </c>
      <c r="O17" s="31">
        <v>0</v>
      </c>
      <c r="P17" s="15">
        <v>0</v>
      </c>
      <c r="Q17" s="17">
        <f t="shared" si="0"/>
        <v>5632.224</v>
      </c>
    </row>
    <row r="18" spans="1:17" ht="12.75">
      <c r="A18" s="14" t="s">
        <v>1</v>
      </c>
      <c r="B18" s="41">
        <v>9381</v>
      </c>
      <c r="C18" s="42"/>
      <c r="D18" s="29">
        <v>7267.5</v>
      </c>
      <c r="E18" s="30"/>
      <c r="F18" s="15">
        <v>750.4799999999999</v>
      </c>
      <c r="G18" s="15">
        <v>1842.3</v>
      </c>
      <c r="H18" s="16">
        <v>1125.72</v>
      </c>
      <c r="I18" s="15">
        <v>0</v>
      </c>
      <c r="J18" s="15">
        <v>537.8439999999999</v>
      </c>
      <c r="K18" s="15">
        <v>1375.88</v>
      </c>
      <c r="L18" s="15">
        <v>0</v>
      </c>
      <c r="M18" s="15">
        <v>3830</v>
      </c>
      <c r="N18" s="31">
        <v>0</v>
      </c>
      <c r="O18" s="31">
        <v>0</v>
      </c>
      <c r="P18" s="15">
        <v>0</v>
      </c>
      <c r="Q18" s="17">
        <f t="shared" si="0"/>
        <v>9462.224</v>
      </c>
    </row>
    <row r="19" spans="1:17" ht="12.75">
      <c r="A19" s="14" t="s">
        <v>5</v>
      </c>
      <c r="B19" s="41">
        <v>8742</v>
      </c>
      <c r="C19" s="42"/>
      <c r="D19" s="29">
        <v>7928.76</v>
      </c>
      <c r="E19" s="30"/>
      <c r="F19" s="15">
        <v>750.4799999999999</v>
      </c>
      <c r="G19" s="15">
        <v>1842.3</v>
      </c>
      <c r="H19" s="16">
        <v>1125.72</v>
      </c>
      <c r="I19" s="15">
        <v>0</v>
      </c>
      <c r="J19" s="15">
        <v>537.8439999999999</v>
      </c>
      <c r="K19" s="15">
        <v>1375.88</v>
      </c>
      <c r="L19" s="15">
        <v>0</v>
      </c>
      <c r="M19" s="15">
        <v>500</v>
      </c>
      <c r="N19" s="31">
        <v>3805</v>
      </c>
      <c r="O19" s="31">
        <v>0</v>
      </c>
      <c r="P19" s="15">
        <v>0</v>
      </c>
      <c r="Q19" s="17">
        <f t="shared" si="0"/>
        <v>9937.224</v>
      </c>
    </row>
    <row r="20" spans="1:17" ht="12.75">
      <c r="A20" s="14" t="s">
        <v>6</v>
      </c>
      <c r="B20" s="41">
        <v>9381</v>
      </c>
      <c r="C20" s="42"/>
      <c r="D20" s="29">
        <v>8489.16</v>
      </c>
      <c r="E20" s="30"/>
      <c r="F20" s="15">
        <v>750.4799999999999</v>
      </c>
      <c r="G20" s="15">
        <v>1842.3</v>
      </c>
      <c r="H20" s="16">
        <v>1125.72</v>
      </c>
      <c r="I20" s="15">
        <v>0</v>
      </c>
      <c r="J20" s="15">
        <v>537.8439999999999</v>
      </c>
      <c r="K20" s="15">
        <v>1375.88</v>
      </c>
      <c r="L20" s="15">
        <v>0</v>
      </c>
      <c r="M20" s="15">
        <f>350+800</f>
        <v>1150</v>
      </c>
      <c r="N20" s="31">
        <v>0</v>
      </c>
      <c r="O20" s="31">
        <v>0</v>
      </c>
      <c r="P20" s="15">
        <v>0</v>
      </c>
      <c r="Q20" s="17">
        <f t="shared" si="0"/>
        <v>6782.224</v>
      </c>
    </row>
    <row r="21" spans="1:17" ht="12.75">
      <c r="A21" s="14" t="s">
        <v>34</v>
      </c>
      <c r="B21" s="41">
        <v>9381</v>
      </c>
      <c r="C21" s="42"/>
      <c r="D21" s="29">
        <v>9909.14</v>
      </c>
      <c r="E21" s="30"/>
      <c r="F21" s="15">
        <v>750.4799999999999</v>
      </c>
      <c r="G21" s="15">
        <v>1842.3</v>
      </c>
      <c r="H21" s="16">
        <v>1125.72</v>
      </c>
      <c r="I21" s="15">
        <v>0</v>
      </c>
      <c r="J21" s="15">
        <v>537.8439999999999</v>
      </c>
      <c r="K21" s="15">
        <v>1375.88</v>
      </c>
      <c r="L21" s="15">
        <v>0</v>
      </c>
      <c r="M21" s="15">
        <f>526.17+2681</f>
        <v>3207.17</v>
      </c>
      <c r="N21" s="31">
        <v>0</v>
      </c>
      <c r="O21" s="31">
        <v>0</v>
      </c>
      <c r="P21" s="15">
        <v>0</v>
      </c>
      <c r="Q21" s="17">
        <f t="shared" si="0"/>
        <v>8839.394</v>
      </c>
    </row>
    <row r="22" spans="1:17" ht="12.75">
      <c r="A22" s="14" t="s">
        <v>35</v>
      </c>
      <c r="B22" s="41">
        <v>9381</v>
      </c>
      <c r="C22" s="42"/>
      <c r="D22" s="29">
        <v>8688.94</v>
      </c>
      <c r="E22" s="30"/>
      <c r="F22" s="15">
        <v>750.4799999999999</v>
      </c>
      <c r="G22" s="15">
        <v>1842.3</v>
      </c>
      <c r="H22" s="16">
        <v>1125.72</v>
      </c>
      <c r="I22" s="15">
        <v>0</v>
      </c>
      <c r="J22" s="15">
        <v>537.8439999999999</v>
      </c>
      <c r="K22" s="15">
        <v>1375.88</v>
      </c>
      <c r="L22" s="15">
        <v>0</v>
      </c>
      <c r="M22" s="15">
        <v>0</v>
      </c>
      <c r="N22" s="31">
        <v>0</v>
      </c>
      <c r="O22" s="31">
        <v>0</v>
      </c>
      <c r="P22" s="15">
        <v>0</v>
      </c>
      <c r="Q22" s="17">
        <f t="shared" si="0"/>
        <v>5632.224</v>
      </c>
    </row>
    <row r="23" spans="1:17" ht="12.75">
      <c r="A23" s="14" t="s">
        <v>36</v>
      </c>
      <c r="B23" s="41">
        <v>9381</v>
      </c>
      <c r="C23" s="42"/>
      <c r="D23" s="29">
        <v>12083.61</v>
      </c>
      <c r="E23" s="30"/>
      <c r="F23" s="15">
        <v>750.4799999999999</v>
      </c>
      <c r="G23" s="15">
        <v>1842.3</v>
      </c>
      <c r="H23" s="16">
        <v>1125.72</v>
      </c>
      <c r="I23" s="15">
        <v>0</v>
      </c>
      <c r="J23" s="15">
        <v>537.8439999999999</v>
      </c>
      <c r="K23" s="15">
        <v>1375.88</v>
      </c>
      <c r="L23" s="15">
        <v>0</v>
      </c>
      <c r="M23" s="15">
        <v>0</v>
      </c>
      <c r="N23" s="31">
        <v>0</v>
      </c>
      <c r="O23" s="31">
        <v>0</v>
      </c>
      <c r="P23" s="15">
        <v>0</v>
      </c>
      <c r="Q23" s="17">
        <f t="shared" si="0"/>
        <v>5632.224</v>
      </c>
    </row>
    <row r="24" spans="1:17" ht="12.75">
      <c r="A24" s="14" t="s">
        <v>37</v>
      </c>
      <c r="B24" s="41">
        <v>9381</v>
      </c>
      <c r="C24" s="42"/>
      <c r="D24" s="29">
        <v>7684.19</v>
      </c>
      <c r="E24" s="30"/>
      <c r="F24" s="15">
        <v>750.4799999999999</v>
      </c>
      <c r="G24" s="15">
        <v>1842.3</v>
      </c>
      <c r="H24" s="16">
        <v>1125.72</v>
      </c>
      <c r="I24" s="15">
        <v>0</v>
      </c>
      <c r="J24" s="15">
        <v>537.8439999999999</v>
      </c>
      <c r="K24" s="15">
        <v>1375.88</v>
      </c>
      <c r="L24" s="15">
        <v>0</v>
      </c>
      <c r="M24" s="15">
        <v>304</v>
      </c>
      <c r="N24" s="31">
        <v>0</v>
      </c>
      <c r="O24" s="31">
        <v>0</v>
      </c>
      <c r="P24" s="15">
        <v>0</v>
      </c>
      <c r="Q24" s="17">
        <f t="shared" si="0"/>
        <v>5936.224</v>
      </c>
    </row>
    <row r="25" spans="1:17" ht="12.75">
      <c r="A25" s="18" t="s">
        <v>4</v>
      </c>
      <c r="B25" s="43">
        <f>SUM(B13:B24)</f>
        <v>111933</v>
      </c>
      <c r="C25" s="44"/>
      <c r="D25" s="32">
        <f>SUM(D13:D24)</f>
        <v>101480.79000000001</v>
      </c>
      <c r="E25" s="19"/>
      <c r="F25" s="19">
        <f aca="true" t="shared" si="1" ref="F25:Q25">SUM(F13:F24)</f>
        <v>9005.759999999997</v>
      </c>
      <c r="G25" s="19">
        <f t="shared" si="1"/>
        <v>22107.599999999995</v>
      </c>
      <c r="H25" s="19">
        <f t="shared" si="1"/>
        <v>13508.639999999998</v>
      </c>
      <c r="I25" s="19">
        <f t="shared" si="1"/>
        <v>0</v>
      </c>
      <c r="J25" s="19">
        <f t="shared" si="1"/>
        <v>6454.128</v>
      </c>
      <c r="K25" s="19">
        <f t="shared" si="1"/>
        <v>16510.560000000005</v>
      </c>
      <c r="L25" s="19">
        <f t="shared" si="1"/>
        <v>0</v>
      </c>
      <c r="M25" s="19">
        <f t="shared" si="1"/>
        <v>8991.17</v>
      </c>
      <c r="N25" s="32">
        <f t="shared" si="1"/>
        <v>3805</v>
      </c>
      <c r="O25" s="32">
        <f t="shared" si="1"/>
        <v>0</v>
      </c>
      <c r="P25" s="19">
        <f t="shared" si="1"/>
        <v>0</v>
      </c>
      <c r="Q25" s="20">
        <f t="shared" si="1"/>
        <v>80382.85800000001</v>
      </c>
    </row>
    <row r="26" spans="1:17" ht="12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33" t="s">
        <v>38</v>
      </c>
      <c r="P26" s="45">
        <f>E11+D25-Q25</f>
        <v>7063.562000000005</v>
      </c>
      <c r="Q26" s="45"/>
    </row>
    <row r="27" spans="1:3" ht="12.75">
      <c r="A27" s="40" t="s">
        <v>1</v>
      </c>
      <c r="B27">
        <v>3830</v>
      </c>
      <c r="C27" t="s">
        <v>39</v>
      </c>
    </row>
    <row r="28" spans="1:6" ht="12.75">
      <c r="A28" s="40" t="s">
        <v>5</v>
      </c>
      <c r="B28">
        <v>500</v>
      </c>
      <c r="C28" t="s">
        <v>49</v>
      </c>
      <c r="F28" s="3"/>
    </row>
    <row r="29" spans="1:3" ht="12.75">
      <c r="A29" s="40" t="s">
        <v>6</v>
      </c>
      <c r="B29">
        <v>350</v>
      </c>
      <c r="C29" t="s">
        <v>50</v>
      </c>
    </row>
    <row r="30" spans="2:3" ht="12.75">
      <c r="B30">
        <v>800</v>
      </c>
      <c r="C30" t="s">
        <v>51</v>
      </c>
    </row>
    <row r="31" spans="1:3" ht="12.75">
      <c r="A31" s="40" t="s">
        <v>8</v>
      </c>
      <c r="B31">
        <v>526.17</v>
      </c>
      <c r="C31" t="s">
        <v>40</v>
      </c>
    </row>
    <row r="32" spans="2:3" ht="12.75">
      <c r="B32">
        <v>2681</v>
      </c>
      <c r="C32" t="s">
        <v>39</v>
      </c>
    </row>
    <row r="33" spans="1:3" ht="12.75">
      <c r="A33" s="40" t="s">
        <v>9</v>
      </c>
      <c r="B33">
        <v>304</v>
      </c>
      <c r="C33" t="s">
        <v>52</v>
      </c>
    </row>
  </sheetData>
  <sheetProtection/>
  <mergeCells count="42">
    <mergeCell ref="B5:B6"/>
    <mergeCell ref="D5:D6"/>
    <mergeCell ref="E5:E6"/>
    <mergeCell ref="F5:F6"/>
    <mergeCell ref="G5:G6"/>
    <mergeCell ref="H5:H6"/>
    <mergeCell ref="C5:C6"/>
    <mergeCell ref="F4:M4"/>
    <mergeCell ref="N4:O5"/>
    <mergeCell ref="P4:P6"/>
    <mergeCell ref="K5:K6"/>
    <mergeCell ref="L5:M5"/>
    <mergeCell ref="Q4:Q6"/>
    <mergeCell ref="B13:C13"/>
    <mergeCell ref="A1:Q1"/>
    <mergeCell ref="A2:Q2"/>
    <mergeCell ref="A3:E3"/>
    <mergeCell ref="F3:P3"/>
    <mergeCell ref="B4:E4"/>
    <mergeCell ref="B12:C12"/>
    <mergeCell ref="F8:M8"/>
    <mergeCell ref="I5:I6"/>
    <mergeCell ref="J5:J6"/>
    <mergeCell ref="B14:C14"/>
    <mergeCell ref="B15:C15"/>
    <mergeCell ref="B16:C16"/>
    <mergeCell ref="B17:C17"/>
    <mergeCell ref="N8:O8"/>
    <mergeCell ref="A9:E9"/>
    <mergeCell ref="A10:E10"/>
    <mergeCell ref="F10:Q10"/>
    <mergeCell ref="A11:D11"/>
    <mergeCell ref="A8:D8"/>
    <mergeCell ref="B18:C18"/>
    <mergeCell ref="B25:C25"/>
    <mergeCell ref="P26:Q26"/>
    <mergeCell ref="B19:C19"/>
    <mergeCell ref="B20:C20"/>
    <mergeCell ref="B21:C21"/>
    <mergeCell ref="B22:C22"/>
    <mergeCell ref="B23:C23"/>
    <mergeCell ref="B24:C24"/>
  </mergeCells>
  <printOptions/>
  <pageMargins left="0.2604166666666667" right="0.052083333333333336" top="0.6666666666666666" bottom="0.75" header="0.3" footer="0.3"/>
  <pageSetup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2020-01-28T11:16:25Z</cp:lastPrinted>
  <dcterms:created xsi:type="dcterms:W3CDTF">2007-02-04T12:22:59Z</dcterms:created>
  <dcterms:modified xsi:type="dcterms:W3CDTF">2020-02-10T06:13:06Z</dcterms:modified>
  <cp:category/>
  <cp:version/>
  <cp:contentType/>
  <cp:contentStatus/>
</cp:coreProperties>
</file>