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зноска декабрь 2019\"/>
    </mc:Choice>
  </mc:AlternateContent>
  <bookViews>
    <workbookView xWindow="240" yWindow="165" windowWidth="12225" windowHeight="4935"/>
  </bookViews>
  <sheets>
    <sheet name="2019" sheetId="11" r:id="rId1"/>
  </sheets>
  <definedNames>
    <definedName name="_xlnm.Print_Area" localSheetId="0">'2019'!$B$30:$H$33</definedName>
  </definedNames>
  <calcPr calcId="162913"/>
</workbook>
</file>

<file path=xl/calcChain.xml><?xml version="1.0" encoding="utf-8"?>
<calcChain xmlns="http://schemas.openxmlformats.org/spreadsheetml/2006/main">
  <c r="Q16" i="11" l="1"/>
  <c r="P27" i="11"/>
  <c r="O27" i="11"/>
  <c r="M27" i="11"/>
  <c r="L27" i="11"/>
  <c r="K27" i="11"/>
  <c r="J27" i="11"/>
  <c r="I27" i="11"/>
  <c r="H27" i="11"/>
  <c r="F27" i="11"/>
  <c r="B27" i="11"/>
  <c r="Q24" i="11" l="1"/>
  <c r="Q23" i="11" l="1"/>
  <c r="Q22" i="11" l="1"/>
  <c r="N21" i="11" l="1"/>
  <c r="N27" i="11" s="1"/>
  <c r="D26" i="11" l="1"/>
  <c r="D27" i="11" s="1"/>
  <c r="Q21" i="11" l="1"/>
  <c r="E7" i="11" l="1"/>
  <c r="Q20" i="11" l="1"/>
  <c r="Q19" i="11" l="1"/>
  <c r="G17" i="11" l="1"/>
  <c r="G27" i="11" s="1"/>
  <c r="Q18" i="11" l="1"/>
  <c r="Q17" i="11" l="1"/>
  <c r="Q15" i="11" l="1"/>
  <c r="J9" i="11" l="1"/>
  <c r="Q14" i="11" l="1"/>
  <c r="O9" i="11" l="1"/>
  <c r="N9" i="11"/>
  <c r="K9" i="11"/>
  <c r="H9" i="11"/>
  <c r="G9" i="11"/>
  <c r="F9" i="11"/>
  <c r="Q13" i="11"/>
  <c r="Q27" i="11" s="1"/>
  <c r="Q7" i="11"/>
  <c r="Q9" i="11" l="1"/>
  <c r="P28" i="11"/>
</calcChain>
</file>

<file path=xl/comments1.xml><?xml version="1.0" encoding="utf-8"?>
<comments xmlns="http://schemas.openxmlformats.org/spreadsheetml/2006/main">
  <authors>
    <author>User</author>
    <author>den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1677-премия</t>
        </r>
      </text>
    </comment>
    <comment ref="M21" authorId="1" shapeId="0">
      <text>
        <r>
          <rPr>
            <b/>
            <sz val="9"/>
            <color indexed="81"/>
            <rFont val="Tahoma"/>
            <family val="2"/>
            <charset val="204"/>
          </rPr>
          <t>den:</t>
        </r>
        <r>
          <rPr>
            <sz val="9"/>
            <color indexed="81"/>
            <rFont val="Tahoma"/>
            <family val="2"/>
            <charset val="204"/>
          </rPr>
          <t xml:space="preserve">
632,70-тех.обслуживание ОДГО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247-услуги по составлению реестра собственников</t>
        </r>
      </text>
    </comment>
  </commentList>
</comments>
</file>

<file path=xl/sharedStrings.xml><?xml version="1.0" encoding="utf-8"?>
<sst xmlns="http://schemas.openxmlformats.org/spreadsheetml/2006/main" count="55" uniqueCount="52">
  <si>
    <t>Содержание</t>
  </si>
  <si>
    <t>ремонт</t>
  </si>
  <si>
    <t>итого</t>
  </si>
  <si>
    <t>Быстров</t>
  </si>
  <si>
    <t>март</t>
  </si>
  <si>
    <t>апрель</t>
  </si>
  <si>
    <t>май</t>
  </si>
  <si>
    <t>июнь</t>
  </si>
  <si>
    <t>июль</t>
  </si>
  <si>
    <t>ИТОГО</t>
  </si>
  <si>
    <t>август</t>
  </si>
  <si>
    <t>сентябрь</t>
  </si>
  <si>
    <t>декабрь</t>
  </si>
  <si>
    <t>ИТОГО: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</si>
  <si>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</si>
  <si>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</si>
  <si>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</si>
  <si>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</si>
  <si>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</si>
  <si>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 xml:space="preserve"> управле-ние</t>
  </si>
  <si>
    <t>начисление и сбор платы за содержание и ремонт жилых помещений, взыскание задолженности</t>
  </si>
  <si>
    <t>Работы по содержанию земельного участка с элементами озеленения и благоустройства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</si>
  <si>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</si>
  <si>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</si>
  <si>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</si>
  <si>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</si>
  <si>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</si>
  <si>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</si>
  <si>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</si>
  <si>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</si>
  <si>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</si>
  <si>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</si>
  <si>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</si>
  <si>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</si>
  <si>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</si>
  <si>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</si>
  <si>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</si>
  <si>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</si>
  <si>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сент.</t>
  </si>
  <si>
    <t>окт.</t>
  </si>
  <si>
    <t>нояб.</t>
  </si>
  <si>
    <t>декаб.</t>
  </si>
  <si>
    <t>покос</t>
  </si>
  <si>
    <t>тех.обслуживание ОДГО</t>
  </si>
  <si>
    <t>начислено</t>
  </si>
  <si>
    <t>долг</t>
  </si>
  <si>
    <t>оплата коммунальных ресурсов на содержание ОДИ</t>
  </si>
  <si>
    <t>Аптека 21</t>
  </si>
  <si>
    <t>услуги сторонних организаций, разовые работы</t>
  </si>
  <si>
    <t>Информация о доходах и расходах по дому __Пушкина 56__на 2019год.</t>
  </si>
  <si>
    <t>общехозяйственные расходы</t>
  </si>
  <si>
    <t>услуги по составлению реестра собственников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</si>
</sst>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i/>
      <sz val="8"/>
      <name val="Arial Cyr"/>
      <charset val="204"/>
    </font>
    <font>
      <b/>
      <sz val="11"/>
      <name val="Arial Cyr"/>
      <charset val="204"/>
    </font>
    <font>
      <sz val="7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2" fontId="0" fillId="0" borderId="0" xfId="0" applyNumberFormat="1"/>
    <xf numFmtId="0" fontId="0" fillId="0" borderId="5" xfId="0" applyBorder="1"/>
    <xf numFmtId="4" fontId="0" fillId="0" borderId="0" xfId="0" applyNumberFormat="1"/>
    <xf numFmtId="0" fontId="1" fillId="4" borderId="7" xfId="0" applyFont="1" applyFill="1" applyBorder="1" applyAlignment="1"/>
    <xf numFmtId="0" fontId="1" fillId="4" borderId="7" xfId="0" applyFont="1" applyFill="1" applyBorder="1" applyAlignment="1">
      <alignment wrapText="1"/>
    </xf>
    <xf numFmtId="2" fontId="5" fillId="4" borderId="7" xfId="0" applyNumberFormat="1" applyFont="1" applyFill="1" applyBorder="1" applyAlignment="1"/>
    <xf numFmtId="2" fontId="5" fillId="0" borderId="6" xfId="0" applyNumberFormat="1" applyFont="1" applyBorder="1" applyAlignment="1">
      <alignment horizontal="center" vertical="top" wrapText="1"/>
    </xf>
    <xf numFmtId="4" fontId="7" fillId="4" borderId="5" xfId="0" applyNumberFormat="1" applyFont="1" applyFill="1" applyBorder="1" applyAlignment="1">
      <alignment horizontal="center"/>
    </xf>
    <xf numFmtId="2" fontId="2" fillId="5" borderId="6" xfId="0" applyNumberFormat="1" applyFont="1" applyFill="1" applyBorder="1" applyAlignment="1">
      <alignment horizontal="center" vertical="top" wrapText="1"/>
    </xf>
    <xf numFmtId="4" fontId="2" fillId="4" borderId="5" xfId="0" applyNumberFormat="1" applyFont="1" applyFill="1" applyBorder="1"/>
    <xf numFmtId="2" fontId="2" fillId="2" borderId="9" xfId="0" applyNumberFormat="1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center" vertical="top" wrapText="1"/>
    </xf>
    <xf numFmtId="2" fontId="2" fillId="2" borderId="8" xfId="0" applyNumberFormat="1" applyFont="1" applyFill="1" applyBorder="1" applyAlignment="1">
      <alignment horizontal="center" vertical="top" wrapText="1"/>
    </xf>
    <xf numFmtId="17" fontId="7" fillId="7" borderId="5" xfId="0" applyNumberFormat="1" applyFont="1" applyFill="1" applyBorder="1" applyAlignment="1">
      <alignment horizontal="left"/>
    </xf>
    <xf numFmtId="164" fontId="2" fillId="2" borderId="5" xfId="0" applyNumberFormat="1" applyFont="1" applyFill="1" applyBorder="1"/>
    <xf numFmtId="164" fontId="2" fillId="2" borderId="6" xfId="0" applyNumberFormat="1" applyFont="1" applyFill="1" applyBorder="1"/>
    <xf numFmtId="4" fontId="2" fillId="2" borderId="5" xfId="0" applyNumberFormat="1" applyFont="1" applyFill="1" applyBorder="1"/>
    <xf numFmtId="17" fontId="7" fillId="8" borderId="5" xfId="0" applyNumberFormat="1" applyFont="1" applyFill="1" applyBorder="1" applyAlignment="1">
      <alignment horizontal="left" wrapText="1"/>
    </xf>
    <xf numFmtId="0" fontId="7" fillId="3" borderId="5" xfId="0" applyFont="1" applyFill="1" applyBorder="1"/>
    <xf numFmtId="164" fontId="2" fillId="3" borderId="5" xfId="0" applyNumberFormat="1" applyFont="1" applyFill="1" applyBorder="1"/>
    <xf numFmtId="4" fontId="5" fillId="3" borderId="5" xfId="0" applyNumberFormat="1" applyFont="1" applyFill="1" applyBorder="1"/>
    <xf numFmtId="164" fontId="2" fillId="10" borderId="5" xfId="0" applyNumberFormat="1" applyFont="1" applyFill="1" applyBorder="1"/>
    <xf numFmtId="0" fontId="7" fillId="0" borderId="0" xfId="0" applyFont="1" applyFill="1" applyBorder="1"/>
    <xf numFmtId="164" fontId="2" fillId="0" borderId="0" xfId="0" applyNumberFormat="1" applyFont="1" applyFill="1" applyBorder="1"/>
    <xf numFmtId="164" fontId="10" fillId="0" borderId="0" xfId="0" applyNumberFormat="1" applyFont="1" applyFill="1" applyBorder="1"/>
    <xf numFmtId="2" fontId="2" fillId="0" borderId="6" xfId="0" applyNumberFormat="1" applyFont="1" applyBorder="1" applyAlignment="1">
      <alignment vertical="top" textRotation="90" wrapText="1"/>
    </xf>
    <xf numFmtId="2" fontId="5" fillId="4" borderId="5" xfId="0" applyNumberFormat="1" applyFont="1" applyFill="1" applyBorder="1" applyAlignment="1">
      <alignment vertical="top" wrapText="1"/>
    </xf>
    <xf numFmtId="2" fontId="5" fillId="4" borderId="6" xfId="0" applyNumberFormat="1" applyFont="1" applyFill="1" applyBorder="1" applyAlignment="1">
      <alignment horizontal="center" vertical="top" wrapText="1"/>
    </xf>
    <xf numFmtId="2" fontId="5" fillId="4" borderId="8" xfId="0" applyNumberFormat="1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wrapText="1"/>
    </xf>
    <xf numFmtId="0" fontId="2" fillId="11" borderId="8" xfId="0" applyFont="1" applyFill="1" applyBorder="1" applyAlignment="1">
      <alignment horizontal="center" wrapText="1"/>
    </xf>
    <xf numFmtId="4" fontId="2" fillId="10" borderId="5" xfId="0" applyNumberFormat="1" applyFont="1" applyFill="1" applyBorder="1"/>
    <xf numFmtId="164" fontId="12" fillId="11" borderId="5" xfId="0" applyNumberFormat="1" applyFont="1" applyFill="1" applyBorder="1"/>
    <xf numFmtId="164" fontId="2" fillId="10" borderId="5" xfId="0" applyNumberFormat="1" applyFont="1" applyFill="1" applyBorder="1" applyAlignment="1"/>
    <xf numFmtId="164" fontId="12" fillId="5" borderId="5" xfId="0" applyNumberFormat="1" applyFont="1" applyFill="1" applyBorder="1"/>
    <xf numFmtId="164" fontId="12" fillId="3" borderId="5" xfId="0" applyNumberFormat="1" applyFont="1" applyFill="1" applyBorder="1"/>
    <xf numFmtId="0" fontId="11" fillId="4" borderId="2" xfId="0" applyNumberFormat="1" applyFont="1" applyFill="1" applyBorder="1" applyAlignment="1">
      <alignment wrapText="1"/>
    </xf>
    <xf numFmtId="2" fontId="2" fillId="4" borderId="5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left" vertical="top" textRotation="90" wrapText="1"/>
    </xf>
    <xf numFmtId="2" fontId="1" fillId="2" borderId="2" xfId="0" applyNumberFormat="1" applyFont="1" applyFill="1" applyBorder="1" applyAlignment="1">
      <alignment horizontal="center" vertical="top" wrapText="1"/>
    </xf>
    <xf numFmtId="164" fontId="2" fillId="9" borderId="2" xfId="0" applyNumberFormat="1" applyFont="1" applyFill="1" applyBorder="1" applyAlignment="1">
      <alignment horizontal="center"/>
    </xf>
    <xf numFmtId="164" fontId="2" fillId="9" borderId="8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0" fillId="9" borderId="8" xfId="0" applyFill="1" applyBorder="1"/>
    <xf numFmtId="2" fontId="5" fillId="0" borderId="2" xfId="0" applyNumberFormat="1" applyFont="1" applyBorder="1" applyAlignment="1">
      <alignment horizontal="center" vertical="top" wrapText="1"/>
    </xf>
    <xf numFmtId="2" fontId="5" fillId="0" borderId="8" xfId="0" applyNumberFormat="1" applyFont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center" vertical="top" wrapText="1"/>
    </xf>
    <xf numFmtId="2" fontId="1" fillId="2" borderId="8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6" xfId="0" applyNumberFormat="1" applyFont="1" applyBorder="1" applyAlignment="1">
      <alignment horizontal="left" vertical="top" textRotation="90" wrapText="1"/>
    </xf>
    <xf numFmtId="2" fontId="7" fillId="0" borderId="1" xfId="0" applyNumberFormat="1" applyFont="1" applyBorder="1" applyAlignment="1">
      <alignment horizontal="center" wrapText="1"/>
    </xf>
    <xf numFmtId="2" fontId="7" fillId="0" borderId="6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left" wrapText="1"/>
    </xf>
    <xf numFmtId="2" fontId="5" fillId="0" borderId="11" xfId="0" applyNumberFormat="1" applyFont="1" applyBorder="1" applyAlignment="1">
      <alignment horizontal="left" wrapText="1"/>
    </xf>
    <xf numFmtId="2" fontId="5" fillId="0" borderId="14" xfId="0" applyNumberFormat="1" applyFont="1" applyBorder="1" applyAlignment="1">
      <alignment horizontal="left" wrapText="1"/>
    </xf>
    <xf numFmtId="2" fontId="5" fillId="0" borderId="13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textRotation="90" wrapText="1"/>
    </xf>
    <xf numFmtId="2" fontId="5" fillId="0" borderId="4" xfId="0" applyNumberFormat="1" applyFont="1" applyBorder="1" applyAlignment="1">
      <alignment horizontal="left" textRotation="90" wrapText="1"/>
    </xf>
    <xf numFmtId="2" fontId="5" fillId="0" borderId="6" xfId="0" applyNumberFormat="1" applyFont="1" applyBorder="1" applyAlignment="1">
      <alignment horizontal="left" textRotation="90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4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32"/>
  <sheetViews>
    <sheetView tabSelected="1" topLeftCell="A7" zoomScaleNormal="100" workbookViewId="0">
      <selection activeCell="C33" sqref="C33"/>
    </sheetView>
  </sheetViews>
  <sheetFormatPr defaultRowHeight="12.75" x14ac:dyDescent="0.2"/>
  <cols>
    <col min="5" max="5" width="8.5703125" customWidth="1"/>
    <col min="9" max="9" width="8.42578125" customWidth="1"/>
    <col min="10" max="10" width="9.140625" customWidth="1"/>
    <col min="16" max="16" width="9" customWidth="1"/>
  </cols>
  <sheetData>
    <row r="1" spans="1:18" ht="15.75" x14ac:dyDescent="0.25">
      <c r="A1" s="71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8" x14ac:dyDescent="0.2">
      <c r="A3" s="73"/>
      <c r="B3" s="74"/>
      <c r="C3" s="74"/>
      <c r="D3" s="74"/>
      <c r="E3" s="75"/>
      <c r="F3" s="76" t="s">
        <v>14</v>
      </c>
      <c r="G3" s="77"/>
      <c r="H3" s="77"/>
      <c r="I3" s="77"/>
      <c r="J3" s="77"/>
      <c r="K3" s="77"/>
      <c r="L3" s="77"/>
      <c r="M3" s="77"/>
      <c r="N3" s="77"/>
      <c r="O3" s="77"/>
      <c r="P3" s="78"/>
      <c r="Q3" s="2"/>
    </row>
    <row r="4" spans="1:18" x14ac:dyDescent="0.2">
      <c r="A4" s="4"/>
      <c r="B4" s="79" t="s">
        <v>15</v>
      </c>
      <c r="C4" s="80"/>
      <c r="D4" s="80"/>
      <c r="E4" s="81"/>
      <c r="F4" s="82" t="s">
        <v>0</v>
      </c>
      <c r="G4" s="83"/>
      <c r="H4" s="83"/>
      <c r="I4" s="83"/>
      <c r="J4" s="83"/>
      <c r="K4" s="83"/>
      <c r="L4" s="83"/>
      <c r="M4" s="83"/>
      <c r="N4" s="84" t="s">
        <v>16</v>
      </c>
      <c r="O4" s="85"/>
      <c r="P4" s="88" t="s">
        <v>17</v>
      </c>
      <c r="Q4" s="91" t="s">
        <v>9</v>
      </c>
    </row>
    <row r="5" spans="1:18" ht="12.75" customHeight="1" x14ac:dyDescent="0.2">
      <c r="A5" s="5"/>
      <c r="B5" s="94" t="s">
        <v>18</v>
      </c>
      <c r="C5" s="94" t="s">
        <v>1</v>
      </c>
      <c r="D5" s="94" t="s">
        <v>19</v>
      </c>
      <c r="E5" s="69" t="s">
        <v>2</v>
      </c>
      <c r="F5" s="67" t="s">
        <v>20</v>
      </c>
      <c r="G5" s="67" t="s">
        <v>21</v>
      </c>
      <c r="H5" s="67" t="s">
        <v>22</v>
      </c>
      <c r="I5" s="67" t="s">
        <v>23</v>
      </c>
      <c r="J5" s="67" t="s">
        <v>24</v>
      </c>
      <c r="K5" s="67" t="s">
        <v>50</v>
      </c>
      <c r="L5" s="50" t="s">
        <v>25</v>
      </c>
      <c r="M5" s="52"/>
      <c r="N5" s="86"/>
      <c r="O5" s="87"/>
      <c r="P5" s="89"/>
      <c r="Q5" s="92"/>
    </row>
    <row r="6" spans="1:18" ht="129.75" x14ac:dyDescent="0.2">
      <c r="A6" s="6"/>
      <c r="B6" s="95"/>
      <c r="C6" s="95"/>
      <c r="D6" s="95"/>
      <c r="E6" s="70"/>
      <c r="F6" s="68"/>
      <c r="G6" s="68"/>
      <c r="H6" s="68"/>
      <c r="I6" s="68"/>
      <c r="J6" s="68"/>
      <c r="K6" s="68"/>
      <c r="L6" s="26" t="s">
        <v>46</v>
      </c>
      <c r="M6" s="26" t="s">
        <v>48</v>
      </c>
      <c r="N6" s="40" t="s">
        <v>26</v>
      </c>
      <c r="O6" s="40" t="s">
        <v>27</v>
      </c>
      <c r="P6" s="90"/>
      <c r="Q6" s="93"/>
    </row>
    <row r="7" spans="1:18" ht="15" x14ac:dyDescent="0.25">
      <c r="A7" s="37">
        <v>2019</v>
      </c>
      <c r="B7" s="39">
        <v>8.3000000000000007</v>
      </c>
      <c r="C7" s="39">
        <v>1.2</v>
      </c>
      <c r="D7" s="39">
        <v>0</v>
      </c>
      <c r="E7" s="8">
        <f>SUM(B7:D7)</f>
        <v>9.5</v>
      </c>
      <c r="F7" s="38">
        <v>1.2</v>
      </c>
      <c r="G7" s="38">
        <v>1.91</v>
      </c>
      <c r="H7" s="38">
        <v>1.8</v>
      </c>
      <c r="I7" s="38">
        <v>0</v>
      </c>
      <c r="J7" s="38">
        <v>1.19</v>
      </c>
      <c r="K7" s="38">
        <v>2.2000000000000002</v>
      </c>
      <c r="L7" s="38">
        <v>0</v>
      </c>
      <c r="M7" s="38">
        <v>0</v>
      </c>
      <c r="N7" s="27">
        <v>0.6</v>
      </c>
      <c r="O7" s="29">
        <v>0.6</v>
      </c>
      <c r="P7" s="28">
        <v>0</v>
      </c>
      <c r="Q7" s="7">
        <f>SUM(F7:P7)</f>
        <v>9.5</v>
      </c>
      <c r="R7" s="1"/>
    </row>
    <row r="8" spans="1:18" ht="22.5" x14ac:dyDescent="0.2">
      <c r="A8" s="47" t="s">
        <v>28</v>
      </c>
      <c r="B8" s="48"/>
      <c r="C8" s="48"/>
      <c r="D8" s="49"/>
      <c r="E8" s="8">
        <v>1152.0999999999999</v>
      </c>
      <c r="F8" s="50" t="s">
        <v>29</v>
      </c>
      <c r="G8" s="51"/>
      <c r="H8" s="51"/>
      <c r="I8" s="51"/>
      <c r="J8" s="51"/>
      <c r="K8" s="51"/>
      <c r="L8" s="51"/>
      <c r="M8" s="52"/>
      <c r="N8" s="57" t="s">
        <v>30</v>
      </c>
      <c r="O8" s="58"/>
      <c r="P8" s="7" t="s">
        <v>31</v>
      </c>
      <c r="Q8" s="7"/>
      <c r="R8" s="3"/>
    </row>
    <row r="9" spans="1:18" x14ac:dyDescent="0.2">
      <c r="A9" s="59" t="s">
        <v>32</v>
      </c>
      <c r="B9" s="60"/>
      <c r="C9" s="60"/>
      <c r="D9" s="60"/>
      <c r="E9" s="61"/>
      <c r="F9" s="9">
        <f>F7*E8</f>
        <v>1382.5199999999998</v>
      </c>
      <c r="G9" s="9">
        <f>G7*E8</f>
        <v>2200.5109999999995</v>
      </c>
      <c r="H9" s="9">
        <f>H7*E8</f>
        <v>2073.7799999999997</v>
      </c>
      <c r="I9" s="9">
        <v>0</v>
      </c>
      <c r="J9" s="9">
        <f>E8*J7</f>
        <v>1370.9989999999998</v>
      </c>
      <c r="K9" s="9">
        <f>K7*E8</f>
        <v>2534.62</v>
      </c>
      <c r="L9" s="9">
        <v>0</v>
      </c>
      <c r="M9" s="9">
        <v>0</v>
      </c>
      <c r="N9" s="9">
        <f>N7*E8</f>
        <v>691.25999999999988</v>
      </c>
      <c r="O9" s="9">
        <f>O7*E8</f>
        <v>691.25999999999988</v>
      </c>
      <c r="P9" s="9">
        <v>0</v>
      </c>
      <c r="Q9" s="9">
        <f>F9+G9+H9+I9+J9+K9+L9+M9+N9+O9+P9</f>
        <v>10944.949999999999</v>
      </c>
      <c r="R9" s="1"/>
    </row>
    <row r="10" spans="1:18" x14ac:dyDescent="0.2">
      <c r="A10" s="62" t="s">
        <v>33</v>
      </c>
      <c r="B10" s="62"/>
      <c r="C10" s="62"/>
      <c r="D10" s="62"/>
      <c r="E10" s="63"/>
      <c r="F10" s="64" t="s">
        <v>34</v>
      </c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8" x14ac:dyDescent="0.2">
      <c r="A11" s="53" t="s">
        <v>35</v>
      </c>
      <c r="B11" s="53"/>
      <c r="C11" s="53"/>
      <c r="D11" s="54"/>
      <c r="E11" s="10">
        <v>122537.35</v>
      </c>
      <c r="F11" s="41"/>
      <c r="G11" s="11"/>
      <c r="H11" s="12"/>
      <c r="I11" s="11"/>
      <c r="J11" s="11"/>
      <c r="K11" s="11"/>
      <c r="L11" s="11"/>
      <c r="M11" s="11"/>
      <c r="N11" s="11"/>
      <c r="O11" s="11"/>
      <c r="P11" s="11"/>
      <c r="Q11" s="13"/>
    </row>
    <row r="12" spans="1:18" x14ac:dyDescent="0.2">
      <c r="A12" s="30"/>
      <c r="B12" s="55" t="s">
        <v>44</v>
      </c>
      <c r="C12" s="55"/>
      <c r="D12" s="31" t="s">
        <v>33</v>
      </c>
      <c r="E12" s="32" t="s">
        <v>45</v>
      </c>
      <c r="F12" s="41"/>
      <c r="G12" s="11"/>
      <c r="H12" s="12"/>
      <c r="I12" s="11"/>
      <c r="J12" s="11"/>
      <c r="K12" s="11"/>
      <c r="L12" s="11"/>
      <c r="M12" s="11"/>
      <c r="N12" s="11"/>
      <c r="O12" s="11"/>
      <c r="P12" s="11"/>
      <c r="Q12" s="13"/>
    </row>
    <row r="13" spans="1:18" x14ac:dyDescent="0.2">
      <c r="A13" s="14" t="s">
        <v>36</v>
      </c>
      <c r="B13" s="42">
        <v>7011.95</v>
      </c>
      <c r="C13" s="56"/>
      <c r="D13" s="33">
        <v>5938.05</v>
      </c>
      <c r="E13" s="34"/>
      <c r="F13" s="15">
        <v>1382.5199999999998</v>
      </c>
      <c r="G13" s="15">
        <v>2210.7600000000002</v>
      </c>
      <c r="H13" s="16">
        <v>2073.7800000000002</v>
      </c>
      <c r="I13" s="15">
        <v>0</v>
      </c>
      <c r="J13" s="15">
        <v>1370.9989999999998</v>
      </c>
      <c r="K13" s="15">
        <v>2534.62</v>
      </c>
      <c r="L13" s="15">
        <v>0</v>
      </c>
      <c r="M13" s="15">
        <v>0</v>
      </c>
      <c r="N13" s="35">
        <v>0</v>
      </c>
      <c r="O13" s="35">
        <v>0</v>
      </c>
      <c r="P13" s="15">
        <v>0</v>
      </c>
      <c r="Q13" s="17">
        <f t="shared" ref="Q13:Q24" si="0">SUM(F13:P13)</f>
        <v>9572.6790000000001</v>
      </c>
    </row>
    <row r="14" spans="1:18" x14ac:dyDescent="0.2">
      <c r="A14" s="14" t="s">
        <v>37</v>
      </c>
      <c r="B14" s="42">
        <v>7011.95</v>
      </c>
      <c r="C14" s="43"/>
      <c r="D14" s="33">
        <v>5725.65</v>
      </c>
      <c r="E14" s="34"/>
      <c r="F14" s="15">
        <v>1382.5199999999998</v>
      </c>
      <c r="G14" s="15">
        <v>2210.7600000000002</v>
      </c>
      <c r="H14" s="16">
        <v>2073.7800000000002</v>
      </c>
      <c r="I14" s="15">
        <v>0</v>
      </c>
      <c r="J14" s="15">
        <v>1370.9989999999998</v>
      </c>
      <c r="K14" s="15">
        <v>2534.62</v>
      </c>
      <c r="L14" s="15">
        <v>0</v>
      </c>
      <c r="M14" s="15">
        <v>0</v>
      </c>
      <c r="N14" s="35">
        <v>0</v>
      </c>
      <c r="O14" s="35">
        <v>0</v>
      </c>
      <c r="P14" s="15">
        <v>0</v>
      </c>
      <c r="Q14" s="17">
        <f t="shared" si="0"/>
        <v>9572.6790000000001</v>
      </c>
    </row>
    <row r="15" spans="1:18" x14ac:dyDescent="0.2">
      <c r="A15" s="14" t="s">
        <v>4</v>
      </c>
      <c r="B15" s="42">
        <v>7011.95</v>
      </c>
      <c r="C15" s="43"/>
      <c r="D15" s="33">
        <v>10131.709999999999</v>
      </c>
      <c r="E15" s="34"/>
      <c r="F15" s="15">
        <v>1382.5199999999998</v>
      </c>
      <c r="G15" s="15">
        <v>2210.7600000000002</v>
      </c>
      <c r="H15" s="16">
        <v>2073.7800000000002</v>
      </c>
      <c r="I15" s="15">
        <v>0</v>
      </c>
      <c r="J15" s="15">
        <v>1370.9989999999998</v>
      </c>
      <c r="K15" s="15">
        <v>2534.62</v>
      </c>
      <c r="L15" s="15">
        <v>0</v>
      </c>
      <c r="M15" s="15">
        <v>0</v>
      </c>
      <c r="N15" s="35">
        <v>0</v>
      </c>
      <c r="O15" s="35">
        <v>0</v>
      </c>
      <c r="P15" s="15">
        <v>0</v>
      </c>
      <c r="Q15" s="17">
        <f t="shared" si="0"/>
        <v>9572.6790000000001</v>
      </c>
    </row>
    <row r="16" spans="1:18" x14ac:dyDescent="0.2">
      <c r="A16" s="14" t="s">
        <v>5</v>
      </c>
      <c r="B16" s="42">
        <v>7012.95</v>
      </c>
      <c r="C16" s="43"/>
      <c r="D16" s="33">
        <v>12447.58</v>
      </c>
      <c r="E16" s="34"/>
      <c r="F16" s="15">
        <v>1382.5199999999998</v>
      </c>
      <c r="G16" s="15">
        <v>2210.7600000000002</v>
      </c>
      <c r="H16" s="16">
        <v>2073.7800000000002</v>
      </c>
      <c r="I16" s="15">
        <v>0</v>
      </c>
      <c r="J16" s="15">
        <v>1370.9989999999998</v>
      </c>
      <c r="K16" s="15">
        <v>2534.62</v>
      </c>
      <c r="L16" s="15">
        <v>0</v>
      </c>
      <c r="M16" s="15">
        <v>0</v>
      </c>
      <c r="N16" s="35">
        <v>0</v>
      </c>
      <c r="O16" s="35">
        <v>0</v>
      </c>
      <c r="P16" s="15">
        <v>0</v>
      </c>
      <c r="Q16" s="17">
        <f t="shared" si="0"/>
        <v>9572.6790000000001</v>
      </c>
    </row>
    <row r="17" spans="1:17" x14ac:dyDescent="0.2">
      <c r="A17" s="14" t="s">
        <v>6</v>
      </c>
      <c r="B17" s="42">
        <v>7011.95</v>
      </c>
      <c r="C17" s="43"/>
      <c r="D17" s="33">
        <v>6383.41</v>
      </c>
      <c r="E17" s="34"/>
      <c r="F17" s="15">
        <v>1382.5199999999998</v>
      </c>
      <c r="G17" s="15">
        <f>2210.76+1677</f>
        <v>3887.76</v>
      </c>
      <c r="H17" s="16">
        <v>2073.7800000000002</v>
      </c>
      <c r="I17" s="15">
        <v>0</v>
      </c>
      <c r="J17" s="15">
        <v>1370.9989999999998</v>
      </c>
      <c r="K17" s="15">
        <v>2534.62</v>
      </c>
      <c r="L17" s="15">
        <v>0</v>
      </c>
      <c r="M17" s="15">
        <v>0</v>
      </c>
      <c r="N17" s="35">
        <v>0</v>
      </c>
      <c r="O17" s="35">
        <v>0</v>
      </c>
      <c r="P17" s="15">
        <v>0</v>
      </c>
      <c r="Q17" s="17">
        <f t="shared" si="0"/>
        <v>11249.679</v>
      </c>
    </row>
    <row r="18" spans="1:17" x14ac:dyDescent="0.2">
      <c r="A18" s="14" t="s">
        <v>7</v>
      </c>
      <c r="B18" s="42">
        <v>7011.95</v>
      </c>
      <c r="C18" s="43"/>
      <c r="D18" s="33">
        <v>8553.7999999999993</v>
      </c>
      <c r="E18" s="34"/>
      <c r="F18" s="15">
        <v>1382.5199999999998</v>
      </c>
      <c r="G18" s="15">
        <v>2210.7600000000002</v>
      </c>
      <c r="H18" s="16">
        <v>2073.7800000000002</v>
      </c>
      <c r="I18" s="15">
        <v>0</v>
      </c>
      <c r="J18" s="15">
        <v>1370.9989999999998</v>
      </c>
      <c r="K18" s="15">
        <v>2534.62</v>
      </c>
      <c r="L18" s="15">
        <v>0</v>
      </c>
      <c r="M18" s="15">
        <v>574.5</v>
      </c>
      <c r="N18" s="35">
        <v>0</v>
      </c>
      <c r="O18" s="35">
        <v>0</v>
      </c>
      <c r="P18" s="15">
        <v>0</v>
      </c>
      <c r="Q18" s="17">
        <f t="shared" si="0"/>
        <v>10147.179</v>
      </c>
    </row>
    <row r="19" spans="1:17" x14ac:dyDescent="0.2">
      <c r="A19" s="14" t="s">
        <v>8</v>
      </c>
      <c r="B19" s="42">
        <v>7011.95</v>
      </c>
      <c r="C19" s="43"/>
      <c r="D19" s="33">
        <v>9205.24</v>
      </c>
      <c r="E19" s="34"/>
      <c r="F19" s="15">
        <v>1382.5199999999998</v>
      </c>
      <c r="G19" s="15">
        <v>2210.7600000000002</v>
      </c>
      <c r="H19" s="16">
        <v>2073.7800000000002</v>
      </c>
      <c r="I19" s="15">
        <v>0</v>
      </c>
      <c r="J19" s="15">
        <v>1370.9989999999998</v>
      </c>
      <c r="K19" s="15">
        <v>2534.62</v>
      </c>
      <c r="L19" s="15">
        <v>0</v>
      </c>
      <c r="M19" s="15">
        <v>0</v>
      </c>
      <c r="N19" s="35">
        <v>4305</v>
      </c>
      <c r="O19" s="35">
        <v>0</v>
      </c>
      <c r="P19" s="15">
        <v>0</v>
      </c>
      <c r="Q19" s="17">
        <f t="shared" si="0"/>
        <v>13877.679</v>
      </c>
    </row>
    <row r="20" spans="1:17" x14ac:dyDescent="0.2">
      <c r="A20" s="14" t="s">
        <v>10</v>
      </c>
      <c r="B20" s="42">
        <v>7011.95</v>
      </c>
      <c r="C20" s="43"/>
      <c r="D20" s="33">
        <v>5968.5</v>
      </c>
      <c r="E20" s="34"/>
      <c r="F20" s="15">
        <v>1382.5199999999998</v>
      </c>
      <c r="G20" s="15">
        <v>2210.7600000000002</v>
      </c>
      <c r="H20" s="16">
        <v>2073.7800000000002</v>
      </c>
      <c r="I20" s="15">
        <v>0</v>
      </c>
      <c r="J20" s="15">
        <v>1370.9989999999998</v>
      </c>
      <c r="K20" s="15">
        <v>2534.62</v>
      </c>
      <c r="L20" s="15">
        <v>0</v>
      </c>
      <c r="M20" s="15">
        <v>0</v>
      </c>
      <c r="N20" s="35">
        <v>385</v>
      </c>
      <c r="O20" s="35">
        <v>0</v>
      </c>
      <c r="P20" s="15">
        <v>0</v>
      </c>
      <c r="Q20" s="17">
        <f t="shared" si="0"/>
        <v>9957.6790000000001</v>
      </c>
    </row>
    <row r="21" spans="1:17" x14ac:dyDescent="0.2">
      <c r="A21" s="14" t="s">
        <v>38</v>
      </c>
      <c r="B21" s="42">
        <v>7011.95</v>
      </c>
      <c r="C21" s="43"/>
      <c r="D21" s="33">
        <v>6596.85</v>
      </c>
      <c r="E21" s="34"/>
      <c r="F21" s="15">
        <v>1382.5199999999998</v>
      </c>
      <c r="G21" s="15">
        <v>2210.7600000000002</v>
      </c>
      <c r="H21" s="16">
        <v>2073.7800000000002</v>
      </c>
      <c r="I21" s="15">
        <v>0</v>
      </c>
      <c r="J21" s="15">
        <v>1370.9989999999998</v>
      </c>
      <c r="K21" s="15">
        <v>2534.62</v>
      </c>
      <c r="L21" s="15">
        <v>0</v>
      </c>
      <c r="M21" s="15">
        <v>632.70000000000005</v>
      </c>
      <c r="N21" s="35">
        <f>8782+787</f>
        <v>9569</v>
      </c>
      <c r="O21" s="35">
        <v>0</v>
      </c>
      <c r="P21" s="15">
        <v>0</v>
      </c>
      <c r="Q21" s="17">
        <f t="shared" si="0"/>
        <v>19774.379000000001</v>
      </c>
    </row>
    <row r="22" spans="1:17" x14ac:dyDescent="0.2">
      <c r="A22" s="14" t="s">
        <v>39</v>
      </c>
      <c r="B22" s="42">
        <v>7011.95</v>
      </c>
      <c r="C22" s="43"/>
      <c r="D22" s="33">
        <v>7120.8</v>
      </c>
      <c r="E22" s="34"/>
      <c r="F22" s="15">
        <v>1382.5199999999998</v>
      </c>
      <c r="G22" s="15">
        <v>2210.7600000000002</v>
      </c>
      <c r="H22" s="16">
        <v>2073.7800000000002</v>
      </c>
      <c r="I22" s="15">
        <v>0</v>
      </c>
      <c r="J22" s="15">
        <v>1370.9989999999998</v>
      </c>
      <c r="K22" s="15">
        <v>2534.62</v>
      </c>
      <c r="L22" s="15">
        <v>0</v>
      </c>
      <c r="M22" s="15">
        <v>0</v>
      </c>
      <c r="N22" s="35">
        <v>0</v>
      </c>
      <c r="O22" s="35">
        <v>0</v>
      </c>
      <c r="P22" s="15">
        <v>0</v>
      </c>
      <c r="Q22" s="17">
        <f t="shared" si="0"/>
        <v>9572.6790000000001</v>
      </c>
    </row>
    <row r="23" spans="1:17" x14ac:dyDescent="0.2">
      <c r="A23" s="14" t="s">
        <v>40</v>
      </c>
      <c r="B23" s="42">
        <v>7011.95</v>
      </c>
      <c r="C23" s="43"/>
      <c r="D23" s="33">
        <v>9442.92</v>
      </c>
      <c r="E23" s="34"/>
      <c r="F23" s="15">
        <v>1382.5199999999998</v>
      </c>
      <c r="G23" s="15">
        <v>2210.7600000000002</v>
      </c>
      <c r="H23" s="16">
        <v>2073.7800000000002</v>
      </c>
      <c r="I23" s="15">
        <v>0</v>
      </c>
      <c r="J23" s="15">
        <v>1370.9989999999998</v>
      </c>
      <c r="K23" s="15">
        <v>2534.62</v>
      </c>
      <c r="L23" s="15">
        <v>0</v>
      </c>
      <c r="M23" s="15">
        <v>0</v>
      </c>
      <c r="N23" s="35">
        <v>0</v>
      </c>
      <c r="O23" s="35">
        <v>0</v>
      </c>
      <c r="P23" s="15">
        <v>0</v>
      </c>
      <c r="Q23" s="17">
        <f t="shared" si="0"/>
        <v>9572.6790000000001</v>
      </c>
    </row>
    <row r="24" spans="1:17" x14ac:dyDescent="0.2">
      <c r="A24" s="14" t="s">
        <v>41</v>
      </c>
      <c r="B24" s="42">
        <v>7011.95</v>
      </c>
      <c r="C24" s="43"/>
      <c r="D24" s="33">
        <v>9547.93</v>
      </c>
      <c r="E24" s="34"/>
      <c r="F24" s="15">
        <v>1382.5199999999998</v>
      </c>
      <c r="G24" s="15">
        <v>2210.7600000000002</v>
      </c>
      <c r="H24" s="16">
        <v>2073.7800000000002</v>
      </c>
      <c r="I24" s="15">
        <v>0</v>
      </c>
      <c r="J24" s="15">
        <v>1370.9989999999998</v>
      </c>
      <c r="K24" s="15">
        <v>2534.62</v>
      </c>
      <c r="L24" s="15">
        <v>0</v>
      </c>
      <c r="M24" s="15">
        <v>247</v>
      </c>
      <c r="N24" s="35">
        <v>0</v>
      </c>
      <c r="O24" s="35">
        <v>0</v>
      </c>
      <c r="P24" s="15">
        <v>0</v>
      </c>
      <c r="Q24" s="17">
        <f t="shared" si="0"/>
        <v>9819.6790000000001</v>
      </c>
    </row>
    <row r="25" spans="1:17" x14ac:dyDescent="0.2">
      <c r="A25" s="18" t="s">
        <v>47</v>
      </c>
      <c r="B25" s="42">
        <v>0</v>
      </c>
      <c r="C25" s="43"/>
      <c r="D25" s="33">
        <v>32370.3</v>
      </c>
      <c r="E25" s="22"/>
      <c r="F25" s="15"/>
      <c r="G25" s="15"/>
      <c r="H25" s="15"/>
      <c r="I25" s="15"/>
      <c r="J25" s="15"/>
      <c r="K25" s="15"/>
      <c r="L25" s="15"/>
      <c r="M25" s="15"/>
      <c r="N25" s="35"/>
      <c r="O25" s="35"/>
      <c r="P25" s="15"/>
      <c r="Q25" s="17"/>
    </row>
    <row r="26" spans="1:17" x14ac:dyDescent="0.2">
      <c r="A26" s="18" t="s">
        <v>3</v>
      </c>
      <c r="B26" s="42">
        <v>0</v>
      </c>
      <c r="C26" s="43"/>
      <c r="D26" s="33">
        <f>1380+1380+1380</f>
        <v>4140</v>
      </c>
      <c r="E26" s="22"/>
      <c r="F26" s="15"/>
      <c r="G26" s="15"/>
      <c r="H26" s="15"/>
      <c r="I26" s="15"/>
      <c r="J26" s="15"/>
      <c r="K26" s="15"/>
      <c r="L26" s="15"/>
      <c r="M26" s="15"/>
      <c r="N26" s="35"/>
      <c r="O26" s="35"/>
      <c r="P26" s="15"/>
      <c r="Q26" s="17"/>
    </row>
    <row r="27" spans="1:17" x14ac:dyDescent="0.2">
      <c r="A27" s="19" t="s">
        <v>2</v>
      </c>
      <c r="B27" s="44">
        <f>SUM(B13:B26)</f>
        <v>84144.39999999998</v>
      </c>
      <c r="C27" s="45"/>
      <c r="D27" s="36">
        <f>SUM(D13:D26)</f>
        <v>133572.74</v>
      </c>
      <c r="E27" s="20"/>
      <c r="F27" s="20">
        <f t="shared" ref="F27:Q27" si="1">SUM(F13:F26)</f>
        <v>16590.240000000002</v>
      </c>
      <c r="G27" s="20">
        <f t="shared" si="1"/>
        <v>28206.12000000001</v>
      </c>
      <c r="H27" s="20">
        <f t="shared" si="1"/>
        <v>24885.359999999997</v>
      </c>
      <c r="I27" s="20">
        <f t="shared" si="1"/>
        <v>0</v>
      </c>
      <c r="J27" s="20">
        <f t="shared" si="1"/>
        <v>16451.987999999998</v>
      </c>
      <c r="K27" s="20">
        <f t="shared" si="1"/>
        <v>30415.439999999991</v>
      </c>
      <c r="L27" s="20">
        <f t="shared" si="1"/>
        <v>0</v>
      </c>
      <c r="M27" s="20">
        <f t="shared" si="1"/>
        <v>1454.2</v>
      </c>
      <c r="N27" s="36">
        <f t="shared" si="1"/>
        <v>14259</v>
      </c>
      <c r="O27" s="36">
        <f t="shared" si="1"/>
        <v>0</v>
      </c>
      <c r="P27" s="20">
        <f t="shared" si="1"/>
        <v>0</v>
      </c>
      <c r="Q27" s="21">
        <f t="shared" si="1"/>
        <v>132262.34800000003</v>
      </c>
    </row>
    <row r="28" spans="1:17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 t="s">
        <v>13</v>
      </c>
      <c r="P28" s="46">
        <f>SUM(E11+D27-Q27)</f>
        <v>123847.74199999997</v>
      </c>
      <c r="Q28" s="46"/>
    </row>
    <row r="30" spans="1:17" x14ac:dyDescent="0.2">
      <c r="B30" t="s">
        <v>7</v>
      </c>
      <c r="C30">
        <v>574.5</v>
      </c>
      <c r="D30" t="s">
        <v>42</v>
      </c>
    </row>
    <row r="31" spans="1:17" x14ac:dyDescent="0.2">
      <c r="B31" t="s">
        <v>11</v>
      </c>
      <c r="C31">
        <v>632.70000000000005</v>
      </c>
      <c r="D31" t="s">
        <v>43</v>
      </c>
    </row>
    <row r="32" spans="1:17" x14ac:dyDescent="0.2">
      <c r="B32" t="s">
        <v>12</v>
      </c>
      <c r="C32">
        <v>247</v>
      </c>
      <c r="D32" t="s">
        <v>51</v>
      </c>
    </row>
  </sheetData>
  <mergeCells count="44">
    <mergeCell ref="A1:Q1"/>
    <mergeCell ref="A2:Q2"/>
    <mergeCell ref="A3:E3"/>
    <mergeCell ref="F3:P3"/>
    <mergeCell ref="B4:E4"/>
    <mergeCell ref="F4:M4"/>
    <mergeCell ref="N4:O5"/>
    <mergeCell ref="P4:P6"/>
    <mergeCell ref="Q4:Q6"/>
    <mergeCell ref="L5:M5"/>
    <mergeCell ref="K5:K6"/>
    <mergeCell ref="B5:B6"/>
    <mergeCell ref="C5:C6"/>
    <mergeCell ref="D5:D6"/>
    <mergeCell ref="N8:O8"/>
    <mergeCell ref="A9:E9"/>
    <mergeCell ref="A10:E10"/>
    <mergeCell ref="F10:Q10"/>
    <mergeCell ref="F5:F6"/>
    <mergeCell ref="H5:H6"/>
    <mergeCell ref="I5:I6"/>
    <mergeCell ref="J5:J6"/>
    <mergeCell ref="E5:E6"/>
    <mergeCell ref="G5:G6"/>
    <mergeCell ref="B18:C18"/>
    <mergeCell ref="B17:C17"/>
    <mergeCell ref="A8:D8"/>
    <mergeCell ref="F8:M8"/>
    <mergeCell ref="A11:D11"/>
    <mergeCell ref="B12:C12"/>
    <mergeCell ref="B13:C13"/>
    <mergeCell ref="B14:C14"/>
    <mergeCell ref="B15:C15"/>
    <mergeCell ref="B16:C16"/>
    <mergeCell ref="B25:C25"/>
    <mergeCell ref="B26:C26"/>
    <mergeCell ref="B27:C27"/>
    <mergeCell ref="P28:Q28"/>
    <mergeCell ref="B19:C19"/>
    <mergeCell ref="B20:C20"/>
    <mergeCell ref="B21:C21"/>
    <mergeCell ref="B22:C22"/>
    <mergeCell ref="B23:C23"/>
    <mergeCell ref="B24:C24"/>
  </mergeCells>
  <pageMargins left="0.33333333333333331" right="0.1875" top="0.75" bottom="0.75" header="0.3" footer="0.3"/>
  <pageSetup paperSize="9" scale="94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den</cp:lastModifiedBy>
  <cp:lastPrinted>2020-01-30T08:14:45Z</cp:lastPrinted>
  <dcterms:created xsi:type="dcterms:W3CDTF">2007-02-04T12:22:59Z</dcterms:created>
  <dcterms:modified xsi:type="dcterms:W3CDTF">2020-02-10T06:18:53Z</dcterms:modified>
</cp:coreProperties>
</file>