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12225" windowHeight="4635"/>
  </bookViews>
  <sheets>
    <sheet name="2020" sheetId="16" r:id="rId1"/>
    <sheet name="вода 2020" sheetId="18" r:id="rId2"/>
  </sheets>
  <definedNames>
    <definedName name="_xlnm.Print_Area" localSheetId="0">'2020'!$A$2:$Q$28</definedName>
    <definedName name="_xlnm.Print_Area" localSheetId="1">'вода 2020'!$A$1:$J$18</definedName>
  </definedNames>
  <calcPr calcId="162913"/>
</workbook>
</file>

<file path=xl/calcChain.xml><?xml version="1.0" encoding="utf-8"?>
<calcChain xmlns="http://schemas.openxmlformats.org/spreadsheetml/2006/main">
  <c r="I7" i="18" l="1"/>
  <c r="F7" i="18"/>
  <c r="Q16" i="16"/>
  <c r="P27" i="16"/>
  <c r="O27" i="16"/>
  <c r="N27" i="16"/>
  <c r="M27" i="16"/>
  <c r="K27" i="16"/>
  <c r="J27" i="16"/>
  <c r="I27" i="16"/>
  <c r="H27" i="16"/>
  <c r="G27" i="16"/>
  <c r="F27" i="16"/>
  <c r="B27" i="16"/>
  <c r="L15" i="16" l="1"/>
  <c r="L27" i="16" s="1"/>
  <c r="I6" i="18" l="1"/>
  <c r="F6" i="18"/>
  <c r="Q15" i="16"/>
  <c r="D15" i="16"/>
  <c r="D27" i="16" s="1"/>
  <c r="Q14" i="16" l="1"/>
  <c r="Q27" i="16" s="1"/>
  <c r="H17" i="18" l="1"/>
  <c r="G17" i="18"/>
  <c r="E17" i="18"/>
  <c r="D17" i="18"/>
  <c r="I5" i="18"/>
  <c r="I17" i="18" s="1"/>
  <c r="F5" i="18"/>
  <c r="F17" i="18" s="1"/>
  <c r="P10" i="16"/>
  <c r="M10" i="16"/>
  <c r="K10" i="16"/>
  <c r="J10" i="16"/>
  <c r="I10" i="16"/>
  <c r="L10" i="16"/>
  <c r="H10" i="16"/>
  <c r="O10" i="16"/>
  <c r="N10" i="16"/>
  <c r="G10" i="16"/>
  <c r="F10" i="16"/>
  <c r="Q8" i="16"/>
  <c r="E8" i="16"/>
  <c r="Q10" i="16" l="1"/>
  <c r="P28" i="16" l="1"/>
</calcChain>
</file>

<file path=xl/sharedStrings.xml><?xml version="1.0" encoding="utf-8"?>
<sst xmlns="http://schemas.openxmlformats.org/spreadsheetml/2006/main" count="107" uniqueCount="59">
  <si>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</si>
  <si>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</si>
  <si>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</si>
  <si>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</si>
  <si>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</si>
  <si>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</si>
  <si>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</si>
  <si>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ИТОГО</t>
  </si>
  <si>
    <t>январь</t>
  </si>
  <si>
    <t>июль</t>
  </si>
  <si>
    <t>август</t>
  </si>
  <si>
    <t>октябрь</t>
  </si>
  <si>
    <t>ноябрь</t>
  </si>
  <si>
    <t>декабрь</t>
  </si>
  <si>
    <t>июнь</t>
  </si>
  <si>
    <t>сентябрь</t>
  </si>
  <si>
    <t>ИТОГО:</t>
  </si>
  <si>
    <t>х/в</t>
  </si>
  <si>
    <t>Вода</t>
  </si>
  <si>
    <t>Стоки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</si>
  <si>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</si>
  <si>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</si>
  <si>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</si>
  <si>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</si>
  <si>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</si>
  <si>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</si>
  <si>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</si>
  <si>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</si>
  <si>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</si>
  <si>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</si>
  <si>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</si>
  <si>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</si>
  <si>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</si>
  <si>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</si>
  <si>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</si>
  <si>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</si>
  <si>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</si>
  <si>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</si>
  <si>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</si>
  <si>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</si>
  <si>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</si>
  <si>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</si>
  <si>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</si>
  <si>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</si>
  <si>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</si>
  <si>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</si>
  <si>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</si>
  <si>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</si>
  <si>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</si>
  <si>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</si>
  <si>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</si>
  <si>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</si>
  <si>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</si>
  <si>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</si>
  <si>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</si>
  <si>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</si>
  <si>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</si>
  <si>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__Бойко 108__на 2020год.</t>
  </si>
  <si>
    <t>Доходы и расходы по воде и стокам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</si>
</sst>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0" fillId="0" borderId="0" xfId="0" applyNumberFormat="1"/>
    <xf numFmtId="0" fontId="0" fillId="0" borderId="4" xfId="0" applyBorder="1"/>
    <xf numFmtId="17" fontId="3" fillId="2" borderId="4" xfId="0" applyNumberFormat="1" applyFont="1" applyFill="1" applyBorder="1" applyAlignment="1">
      <alignment horizontal="left"/>
    </xf>
    <xf numFmtId="4" fontId="0" fillId="0" borderId="0" xfId="0" applyNumberFormat="1"/>
    <xf numFmtId="0" fontId="3" fillId="0" borderId="0" xfId="0" applyFont="1" applyFill="1" applyBorder="1"/>
    <xf numFmtId="0" fontId="1" fillId="8" borderId="12" xfId="0" applyFont="1" applyFill="1" applyBorder="1" applyAlignment="1"/>
    <xf numFmtId="0" fontId="1" fillId="8" borderId="12" xfId="0" applyFont="1" applyFill="1" applyBorder="1" applyAlignment="1">
      <alignment wrapText="1"/>
    </xf>
    <xf numFmtId="2" fontId="7" fillId="8" borderId="12" xfId="0" applyNumberFormat="1" applyFont="1" applyFill="1" applyBorder="1" applyAlignment="1"/>
    <xf numFmtId="2" fontId="7" fillId="0" borderId="5" xfId="0" applyNumberFormat="1" applyFont="1" applyBorder="1" applyAlignment="1">
      <alignment horizontal="center" vertical="top" wrapText="1"/>
    </xf>
    <xf numFmtId="4" fontId="3" fillId="8" borderId="4" xfId="0" applyNumberFormat="1" applyFont="1" applyFill="1" applyBorder="1" applyAlignment="1">
      <alignment horizontal="center"/>
    </xf>
    <xf numFmtId="2" fontId="2" fillId="9" borderId="5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/>
    <xf numFmtId="2" fontId="2" fillId="11" borderId="14" xfId="0" applyNumberFormat="1" applyFont="1" applyFill="1" applyBorder="1" applyAlignment="1">
      <alignment horizontal="center" vertical="top" wrapText="1"/>
    </xf>
    <xf numFmtId="165" fontId="2" fillId="11" borderId="4" xfId="0" applyNumberFormat="1" applyFont="1" applyFill="1" applyBorder="1"/>
    <xf numFmtId="165" fontId="2" fillId="11" borderId="5" xfId="0" applyNumberFormat="1" applyFont="1" applyFill="1" applyBorder="1"/>
    <xf numFmtId="4" fontId="2" fillId="11" borderId="4" xfId="0" applyNumberFormat="1" applyFont="1" applyFill="1" applyBorder="1"/>
    <xf numFmtId="17" fontId="3" fillId="5" borderId="4" xfId="0" applyNumberFormat="1" applyFont="1" applyFill="1" applyBorder="1" applyAlignment="1">
      <alignment horizontal="left" wrapText="1"/>
    </xf>
    <xf numFmtId="0" fontId="3" fillId="4" borderId="4" xfId="0" applyFont="1" applyFill="1" applyBorder="1"/>
    <xf numFmtId="165" fontId="2" fillId="4" borderId="4" xfId="0" applyNumberFormat="1" applyFont="1" applyFill="1" applyBorder="1"/>
    <xf numFmtId="4" fontId="7" fillId="4" borderId="4" xfId="0" applyNumberFormat="1" applyFont="1" applyFill="1" applyBorder="1"/>
    <xf numFmtId="165" fontId="2" fillId="6" borderId="4" xfId="0" applyNumberFormat="1" applyFont="1" applyFill="1" applyBorder="1"/>
    <xf numFmtId="165" fontId="0" fillId="0" borderId="0" xfId="0" applyNumberFormat="1"/>
    <xf numFmtId="0" fontId="11" fillId="3" borderId="6" xfId="0" applyFont="1" applyFill="1" applyBorder="1"/>
    <xf numFmtId="0" fontId="11" fillId="3" borderId="4" xfId="0" applyFont="1" applyFill="1" applyBorder="1"/>
    <xf numFmtId="0" fontId="11" fillId="7" borderId="4" xfId="0" applyFont="1" applyFill="1" applyBorder="1"/>
    <xf numFmtId="0" fontId="12" fillId="3" borderId="4" xfId="0" applyFont="1" applyFill="1" applyBorder="1"/>
    <xf numFmtId="0" fontId="12" fillId="7" borderId="4" xfId="0" applyFont="1" applyFill="1" applyBorder="1"/>
    <xf numFmtId="0" fontId="12" fillId="4" borderId="4" xfId="0" applyFont="1" applyFill="1" applyBorder="1"/>
    <xf numFmtId="2" fontId="2" fillId="0" borderId="5" xfId="0" applyNumberFormat="1" applyFont="1" applyBorder="1" applyAlignment="1">
      <alignment vertical="top" textRotation="90" wrapText="1"/>
    </xf>
    <xf numFmtId="0" fontId="1" fillId="8" borderId="4" xfId="0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wrapText="1"/>
    </xf>
    <xf numFmtId="4" fontId="2" fillId="6" borderId="4" xfId="0" applyNumberFormat="1" applyFont="1" applyFill="1" applyBorder="1"/>
    <xf numFmtId="165" fontId="5" fillId="12" borderId="4" xfId="0" applyNumberFormat="1" applyFont="1" applyFill="1" applyBorder="1"/>
    <xf numFmtId="165" fontId="2" fillId="6" borderId="4" xfId="0" applyNumberFormat="1" applyFont="1" applyFill="1" applyBorder="1" applyAlignment="1"/>
    <xf numFmtId="165" fontId="5" fillId="9" borderId="4" xfId="0" applyNumberFormat="1" applyFont="1" applyFill="1" applyBorder="1"/>
    <xf numFmtId="165" fontId="5" fillId="4" borderId="4" xfId="0" applyNumberFormat="1" applyFont="1" applyFill="1" applyBorder="1"/>
    <xf numFmtId="165" fontId="2" fillId="0" borderId="0" xfId="0" applyNumberFormat="1" applyFont="1" applyFill="1" applyBorder="1"/>
    <xf numFmtId="165" fontId="9" fillId="0" borderId="0" xfId="0" applyNumberFormat="1" applyFont="1" applyFill="1" applyBorder="1"/>
    <xf numFmtId="2" fontId="2" fillId="8" borderId="4" xfId="0" applyNumberFormat="1" applyFont="1" applyFill="1" applyBorder="1" applyAlignment="1">
      <alignment horizontal="right" vertical="top" wrapText="1"/>
    </xf>
    <xf numFmtId="2" fontId="7" fillId="8" borderId="4" xfId="0" applyNumberFormat="1" applyFont="1" applyFill="1" applyBorder="1" applyAlignment="1">
      <alignment horizontal="right" vertical="top" wrapText="1"/>
    </xf>
    <xf numFmtId="165" fontId="2" fillId="11" borderId="0" xfId="0" applyNumberFormat="1" applyFont="1" applyFill="1" applyBorder="1"/>
    <xf numFmtId="2" fontId="3" fillId="0" borderId="4" xfId="0" applyNumberFormat="1" applyFont="1" applyBorder="1" applyAlignment="1">
      <alignment vertical="top"/>
    </xf>
    <xf numFmtId="2" fontId="7" fillId="8" borderId="4" xfId="0" applyNumberFormat="1" applyFont="1" applyFill="1" applyBorder="1" applyAlignment="1">
      <alignment horizontal="center" vertical="top" wrapText="1"/>
    </xf>
    <xf numFmtId="0" fontId="13" fillId="8" borderId="4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8" xfId="0" applyNumberFormat="1" applyFont="1" applyFill="1" applyBorder="1" applyAlignment="1">
      <alignment horizontal="center" vertical="top" wrapText="1"/>
    </xf>
    <xf numFmtId="2" fontId="2" fillId="11" borderId="6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9" borderId="2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7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5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165" fontId="2" fillId="7" borderId="2" xfId="0" applyNumberFormat="1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2" fontId="1" fillId="11" borderId="8" xfId="0" applyNumberFormat="1" applyFont="1" applyFill="1" applyBorder="1" applyAlignment="1">
      <alignment horizontal="center" vertical="top" wrapText="1"/>
    </xf>
    <xf numFmtId="2" fontId="1" fillId="11" borderId="6" xfId="0" applyNumberFormat="1" applyFont="1" applyFill="1" applyBorder="1" applyAlignment="1">
      <alignment horizontal="center" vertical="top" wrapText="1"/>
    </xf>
    <xf numFmtId="165" fontId="2" fillId="4" borderId="2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5" fontId="9" fillId="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8" borderId="8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10" borderId="2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EA9772"/>
      <color rgb="FF92D69A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2:R41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7.7109375" customWidth="1"/>
    <col min="2" max="2" width="8" customWidth="1"/>
    <col min="3" max="3" width="6.42578125" customWidth="1"/>
    <col min="5" max="5" width="9" customWidth="1"/>
    <col min="9" max="9" width="8.140625" customWidth="1"/>
    <col min="13" max="13" width="8" customWidth="1"/>
    <col min="18" max="18" width="10.7109375" bestFit="1" customWidth="1"/>
  </cols>
  <sheetData>
    <row r="2" spans="1:17" ht="15.75" x14ac:dyDescent="0.25">
      <c r="A2" s="70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x14ac:dyDescent="0.2">
      <c r="A4" s="71"/>
      <c r="B4" s="97"/>
      <c r="C4" s="97"/>
      <c r="D4" s="97"/>
      <c r="E4" s="98"/>
      <c r="F4" s="49" t="s">
        <v>21</v>
      </c>
      <c r="G4" s="52"/>
      <c r="H4" s="52"/>
      <c r="I4" s="52"/>
      <c r="J4" s="52"/>
      <c r="K4" s="52"/>
      <c r="L4" s="52"/>
      <c r="M4" s="52"/>
      <c r="N4" s="52"/>
      <c r="O4" s="52"/>
      <c r="P4" s="50"/>
      <c r="Q4" s="2"/>
    </row>
    <row r="5" spans="1:17" x14ac:dyDescent="0.2">
      <c r="A5" s="6"/>
      <c r="B5" s="99" t="s">
        <v>22</v>
      </c>
      <c r="C5" s="100"/>
      <c r="D5" s="100"/>
      <c r="E5" s="101"/>
      <c r="F5" s="72" t="s">
        <v>0</v>
      </c>
      <c r="G5" s="73"/>
      <c r="H5" s="73"/>
      <c r="I5" s="73"/>
      <c r="J5" s="73"/>
      <c r="K5" s="73"/>
      <c r="L5" s="73"/>
      <c r="M5" s="73"/>
      <c r="N5" s="74" t="s">
        <v>23</v>
      </c>
      <c r="O5" s="75"/>
      <c r="P5" s="78" t="s">
        <v>24</v>
      </c>
      <c r="Q5" s="81" t="s">
        <v>7</v>
      </c>
    </row>
    <row r="6" spans="1:17" x14ac:dyDescent="0.2">
      <c r="A6" s="7"/>
      <c r="B6" s="66" t="s">
        <v>25</v>
      </c>
      <c r="C6" s="66" t="s">
        <v>4</v>
      </c>
      <c r="D6" s="66" t="s">
        <v>50</v>
      </c>
      <c r="E6" s="68" t="s">
        <v>5</v>
      </c>
      <c r="F6" s="61" t="s">
        <v>26</v>
      </c>
      <c r="G6" s="61" t="s">
        <v>55</v>
      </c>
      <c r="H6" s="61" t="s">
        <v>27</v>
      </c>
      <c r="I6" s="61" t="s">
        <v>28</v>
      </c>
      <c r="J6" s="61" t="s">
        <v>29</v>
      </c>
      <c r="K6" s="61" t="s">
        <v>56</v>
      </c>
      <c r="L6" s="56" t="s">
        <v>30</v>
      </c>
      <c r="M6" s="58"/>
      <c r="N6" s="76"/>
      <c r="O6" s="77"/>
      <c r="P6" s="79"/>
      <c r="Q6" s="82"/>
    </row>
    <row r="7" spans="1:17" ht="129.75" x14ac:dyDescent="0.2">
      <c r="A7" s="8"/>
      <c r="B7" s="67"/>
      <c r="C7" s="67"/>
      <c r="D7" s="67"/>
      <c r="E7" s="69"/>
      <c r="F7" s="62"/>
      <c r="G7" s="62"/>
      <c r="H7" s="62"/>
      <c r="I7" s="62"/>
      <c r="J7" s="62"/>
      <c r="K7" s="62"/>
      <c r="L7" s="29" t="s">
        <v>51</v>
      </c>
      <c r="M7" s="29" t="s">
        <v>53</v>
      </c>
      <c r="N7" s="45" t="s">
        <v>31</v>
      </c>
      <c r="O7" s="45" t="s">
        <v>32</v>
      </c>
      <c r="P7" s="80"/>
      <c r="Q7" s="83"/>
    </row>
    <row r="8" spans="1:17" x14ac:dyDescent="0.2">
      <c r="A8" s="44" t="s">
        <v>52</v>
      </c>
      <c r="B8" s="42">
        <v>10.9</v>
      </c>
      <c r="C8" s="42">
        <v>5.5</v>
      </c>
      <c r="D8" s="42">
        <v>1.6</v>
      </c>
      <c r="E8" s="10">
        <f>SUM(B8:D8)</f>
        <v>18</v>
      </c>
      <c r="F8" s="39">
        <v>1.2</v>
      </c>
      <c r="G8" s="39">
        <v>1.1100000000000001</v>
      </c>
      <c r="H8" s="39">
        <v>1.8</v>
      </c>
      <c r="I8" s="39">
        <v>0.4</v>
      </c>
      <c r="J8" s="39">
        <v>2.2999999999999998</v>
      </c>
      <c r="K8" s="39">
        <v>2.2000000000000002</v>
      </c>
      <c r="L8" s="39">
        <v>0</v>
      </c>
      <c r="M8" s="39">
        <v>1.89</v>
      </c>
      <c r="N8" s="40">
        <v>2.75</v>
      </c>
      <c r="O8" s="40">
        <v>2.75</v>
      </c>
      <c r="P8" s="43">
        <v>1.6</v>
      </c>
      <c r="Q8" s="9">
        <f>SUM(F8:P8)</f>
        <v>18.000000000000004</v>
      </c>
    </row>
    <row r="9" spans="1:17" ht="22.5" x14ac:dyDescent="0.2">
      <c r="A9" s="92" t="s">
        <v>33</v>
      </c>
      <c r="B9" s="93"/>
      <c r="C9" s="93"/>
      <c r="D9" s="94"/>
      <c r="E9" s="10">
        <v>2493.6</v>
      </c>
      <c r="F9" s="56" t="s">
        <v>34</v>
      </c>
      <c r="G9" s="57"/>
      <c r="H9" s="57"/>
      <c r="I9" s="57"/>
      <c r="J9" s="57"/>
      <c r="K9" s="57"/>
      <c r="L9" s="57"/>
      <c r="M9" s="58"/>
      <c r="N9" s="59" t="s">
        <v>35</v>
      </c>
      <c r="O9" s="60"/>
      <c r="P9" s="9" t="s">
        <v>36</v>
      </c>
      <c r="Q9" s="9"/>
    </row>
    <row r="10" spans="1:17" x14ac:dyDescent="0.2">
      <c r="A10" s="63" t="s">
        <v>37</v>
      </c>
      <c r="B10" s="64"/>
      <c r="C10" s="64"/>
      <c r="D10" s="64"/>
      <c r="E10" s="65"/>
      <c r="F10" s="11">
        <f>F8*E9</f>
        <v>2992.3199999999997</v>
      </c>
      <c r="G10" s="11">
        <f>G8*E9</f>
        <v>2767.8960000000002</v>
      </c>
      <c r="H10" s="11">
        <f>E9*H8</f>
        <v>4488.4799999999996</v>
      </c>
      <c r="I10" s="11">
        <f>I8*E9</f>
        <v>997.44</v>
      </c>
      <c r="J10" s="11">
        <f>J8*E9</f>
        <v>5735.28</v>
      </c>
      <c r="K10" s="11">
        <f>K8*E9</f>
        <v>5485.92</v>
      </c>
      <c r="L10" s="11">
        <f t="shared" ref="L10" si="0">I9*L8</f>
        <v>0</v>
      </c>
      <c r="M10" s="11">
        <f>E9*M8</f>
        <v>4712.9039999999995</v>
      </c>
      <c r="N10" s="11">
        <f>N8*E9</f>
        <v>6857.4</v>
      </c>
      <c r="O10" s="11">
        <f>O8*E9</f>
        <v>6857.4</v>
      </c>
      <c r="P10" s="11">
        <f>E9*P8</f>
        <v>3989.76</v>
      </c>
      <c r="Q10" s="11">
        <f>SUM(F10:P10)</f>
        <v>44884.800000000003</v>
      </c>
    </row>
    <row r="11" spans="1:17" x14ac:dyDescent="0.2">
      <c r="A11" s="86" t="s">
        <v>38</v>
      </c>
      <c r="B11" s="86"/>
      <c r="C11" s="86"/>
      <c r="D11" s="86"/>
      <c r="E11" s="87"/>
      <c r="F11" s="55" t="s">
        <v>39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x14ac:dyDescent="0.2">
      <c r="A12" s="102" t="s">
        <v>40</v>
      </c>
      <c r="B12" s="102"/>
      <c r="C12" s="102"/>
      <c r="D12" s="103"/>
      <c r="E12" s="12">
        <v>-140560.95700000005</v>
      </c>
      <c r="F12" s="46"/>
      <c r="G12" s="47"/>
      <c r="H12" s="13"/>
      <c r="I12" s="47"/>
      <c r="J12" s="47"/>
      <c r="K12" s="47"/>
      <c r="L12" s="47"/>
      <c r="M12" s="47"/>
      <c r="N12" s="47"/>
      <c r="O12" s="47"/>
      <c r="P12" s="47"/>
      <c r="Q12" s="48"/>
    </row>
    <row r="13" spans="1:17" x14ac:dyDescent="0.2">
      <c r="A13" s="30"/>
      <c r="B13" s="109" t="s">
        <v>49</v>
      </c>
      <c r="C13" s="110"/>
      <c r="D13" s="31" t="s">
        <v>38</v>
      </c>
      <c r="E13" s="32" t="s">
        <v>20</v>
      </c>
      <c r="F13" s="46"/>
      <c r="G13" s="47"/>
      <c r="H13" s="13"/>
      <c r="I13" s="47"/>
      <c r="J13" s="47"/>
      <c r="K13" s="47"/>
      <c r="L13" s="47"/>
      <c r="M13" s="47"/>
      <c r="N13" s="47"/>
      <c r="O13" s="47"/>
      <c r="P13" s="47"/>
      <c r="Q13" s="48"/>
    </row>
    <row r="14" spans="1:17" x14ac:dyDescent="0.2">
      <c r="A14" s="3" t="s">
        <v>41</v>
      </c>
      <c r="B14" s="84">
        <v>46694.400000000001</v>
      </c>
      <c r="C14" s="85"/>
      <c r="D14" s="33">
        <v>40058.449999999997</v>
      </c>
      <c r="E14" s="34"/>
      <c r="F14" s="14">
        <v>2992.3199999999997</v>
      </c>
      <c r="G14" s="14">
        <v>2763.45</v>
      </c>
      <c r="H14" s="15">
        <v>4488.4799999999996</v>
      </c>
      <c r="I14" s="14">
        <v>1500</v>
      </c>
      <c r="J14" s="14">
        <v>5735.28</v>
      </c>
      <c r="K14" s="14">
        <v>5485.92</v>
      </c>
      <c r="L14" s="14">
        <v>1827.5170000000001</v>
      </c>
      <c r="M14" s="14">
        <v>0</v>
      </c>
      <c r="N14" s="35">
        <v>0</v>
      </c>
      <c r="O14" s="35">
        <v>0</v>
      </c>
      <c r="P14" s="14">
        <v>3989.76</v>
      </c>
      <c r="Q14" s="16">
        <f>SUM(F14:P14)</f>
        <v>28782.726999999999</v>
      </c>
    </row>
    <row r="15" spans="1:17" x14ac:dyDescent="0.2">
      <c r="A15" s="3" t="s">
        <v>42</v>
      </c>
      <c r="B15" s="84">
        <v>46712.34</v>
      </c>
      <c r="C15" s="85"/>
      <c r="D15" s="33">
        <f>38479.9+400</f>
        <v>38879.9</v>
      </c>
      <c r="E15" s="34"/>
      <c r="F15" s="14">
        <v>2992.3199999999997</v>
      </c>
      <c r="G15" s="14">
        <v>2763.45</v>
      </c>
      <c r="H15" s="15">
        <v>4488.4799999999996</v>
      </c>
      <c r="I15" s="14">
        <v>1500</v>
      </c>
      <c r="J15" s="14">
        <v>5735.28</v>
      </c>
      <c r="K15" s="14">
        <v>5485.92</v>
      </c>
      <c r="L15" s="14">
        <f>341.8+1801.16</f>
        <v>2142.96</v>
      </c>
      <c r="M15" s="14">
        <v>0</v>
      </c>
      <c r="N15" s="35">
        <v>0</v>
      </c>
      <c r="O15" s="35">
        <v>0</v>
      </c>
      <c r="P15" s="14">
        <v>3989.76</v>
      </c>
      <c r="Q15" s="16">
        <f>SUM(F15:P15)</f>
        <v>29098.17</v>
      </c>
    </row>
    <row r="16" spans="1:17" x14ac:dyDescent="0.2">
      <c r="A16" s="3" t="s">
        <v>2</v>
      </c>
      <c r="B16" s="84">
        <v>47027.83</v>
      </c>
      <c r="C16" s="85"/>
      <c r="D16" s="33">
        <v>27494.01</v>
      </c>
      <c r="E16" s="34"/>
      <c r="F16" s="14">
        <v>2992.3199999999997</v>
      </c>
      <c r="G16" s="14">
        <v>2763.45</v>
      </c>
      <c r="H16" s="15">
        <v>4488.4799999999996</v>
      </c>
      <c r="I16" s="14">
        <v>1500</v>
      </c>
      <c r="J16" s="14">
        <v>5735.28</v>
      </c>
      <c r="K16" s="14">
        <v>5485.92</v>
      </c>
      <c r="L16" s="14">
        <v>253.31</v>
      </c>
      <c r="M16" s="14">
        <v>0</v>
      </c>
      <c r="N16" s="35">
        <v>0</v>
      </c>
      <c r="O16" s="35">
        <v>0</v>
      </c>
      <c r="P16" s="14">
        <v>3989.76</v>
      </c>
      <c r="Q16" s="16">
        <f>SUM(F16:P16)</f>
        <v>27208.519999999997</v>
      </c>
    </row>
    <row r="17" spans="1:17" x14ac:dyDescent="0.2">
      <c r="A17" s="3" t="s">
        <v>43</v>
      </c>
      <c r="B17" s="84"/>
      <c r="C17" s="85"/>
      <c r="D17" s="33"/>
      <c r="E17" s="34"/>
      <c r="F17" s="14"/>
      <c r="G17" s="14"/>
      <c r="H17" s="15"/>
      <c r="I17" s="14"/>
      <c r="J17" s="14"/>
      <c r="K17" s="14"/>
      <c r="L17" s="14"/>
      <c r="M17" s="14"/>
      <c r="N17" s="35"/>
      <c r="O17" s="35"/>
      <c r="P17" s="14"/>
      <c r="Q17" s="16"/>
    </row>
    <row r="18" spans="1:17" x14ac:dyDescent="0.2">
      <c r="A18" s="3" t="s">
        <v>6</v>
      </c>
      <c r="B18" s="84"/>
      <c r="C18" s="85"/>
      <c r="D18" s="33"/>
      <c r="E18" s="34"/>
      <c r="F18" s="14"/>
      <c r="G18" s="14"/>
      <c r="H18" s="15"/>
      <c r="I18" s="14"/>
      <c r="J18" s="14"/>
      <c r="K18" s="14"/>
      <c r="L18" s="14"/>
      <c r="M18" s="14"/>
      <c r="N18" s="35"/>
      <c r="O18" s="35"/>
      <c r="P18" s="14"/>
      <c r="Q18" s="16"/>
    </row>
    <row r="19" spans="1:17" x14ac:dyDescent="0.2">
      <c r="A19" s="3" t="s">
        <v>14</v>
      </c>
      <c r="B19" s="84"/>
      <c r="C19" s="85"/>
      <c r="D19" s="33"/>
      <c r="E19" s="34"/>
      <c r="F19" s="14"/>
      <c r="G19" s="14"/>
      <c r="H19" s="15"/>
      <c r="I19" s="14"/>
      <c r="J19" s="14"/>
      <c r="K19" s="14"/>
      <c r="L19" s="14"/>
      <c r="M19" s="14"/>
      <c r="N19" s="35"/>
      <c r="O19" s="35"/>
      <c r="P19" s="14"/>
      <c r="Q19" s="16"/>
    </row>
    <row r="20" spans="1:17" x14ac:dyDescent="0.2">
      <c r="A20" s="3" t="s">
        <v>9</v>
      </c>
      <c r="B20" s="84"/>
      <c r="C20" s="85"/>
      <c r="D20" s="33"/>
      <c r="E20" s="34"/>
      <c r="F20" s="14"/>
      <c r="G20" s="14"/>
      <c r="H20" s="15"/>
      <c r="I20" s="14"/>
      <c r="J20" s="14"/>
      <c r="K20" s="14"/>
      <c r="L20" s="14"/>
      <c r="M20" s="14"/>
      <c r="N20" s="35"/>
      <c r="O20" s="35"/>
      <c r="P20" s="14"/>
      <c r="Q20" s="16"/>
    </row>
    <row r="21" spans="1:17" x14ac:dyDescent="0.2">
      <c r="A21" s="3" t="s">
        <v>10</v>
      </c>
      <c r="B21" s="84"/>
      <c r="C21" s="85"/>
      <c r="D21" s="33"/>
      <c r="E21" s="34"/>
      <c r="F21" s="14"/>
      <c r="G21" s="14"/>
      <c r="H21" s="15"/>
      <c r="I21" s="14"/>
      <c r="J21" s="14"/>
      <c r="K21" s="14"/>
      <c r="L21" s="14"/>
      <c r="M21" s="14"/>
      <c r="N21" s="35"/>
      <c r="O21" s="35"/>
      <c r="P21" s="14"/>
      <c r="Q21" s="16"/>
    </row>
    <row r="22" spans="1:17" x14ac:dyDescent="0.2">
      <c r="A22" s="3" t="s">
        <v>44</v>
      </c>
      <c r="B22" s="84"/>
      <c r="C22" s="85"/>
      <c r="D22" s="33"/>
      <c r="E22" s="34"/>
      <c r="F22" s="14"/>
      <c r="G22" s="14"/>
      <c r="H22" s="15"/>
      <c r="I22" s="14"/>
      <c r="J22" s="14"/>
      <c r="K22" s="14"/>
      <c r="L22" s="14"/>
      <c r="M22" s="14"/>
      <c r="N22" s="35"/>
      <c r="O22" s="35"/>
      <c r="P22" s="14"/>
      <c r="Q22" s="16"/>
    </row>
    <row r="23" spans="1:17" x14ac:dyDescent="0.2">
      <c r="A23" s="3" t="s">
        <v>45</v>
      </c>
      <c r="B23" s="84"/>
      <c r="C23" s="85"/>
      <c r="D23" s="33"/>
      <c r="E23" s="34"/>
      <c r="F23" s="14"/>
      <c r="G23" s="14"/>
      <c r="H23" s="15"/>
      <c r="I23" s="14"/>
      <c r="J23" s="14"/>
      <c r="K23" s="14"/>
      <c r="L23" s="14"/>
      <c r="M23" s="14"/>
      <c r="N23" s="35"/>
      <c r="O23" s="35"/>
      <c r="P23" s="14"/>
      <c r="Q23" s="16"/>
    </row>
    <row r="24" spans="1:17" x14ac:dyDescent="0.2">
      <c r="A24" s="3" t="s">
        <v>46</v>
      </c>
      <c r="B24" s="84"/>
      <c r="C24" s="85"/>
      <c r="D24" s="33"/>
      <c r="E24" s="34"/>
      <c r="F24" s="14"/>
      <c r="G24" s="14"/>
      <c r="H24" s="15"/>
      <c r="I24" s="14"/>
      <c r="J24" s="14"/>
      <c r="K24" s="14"/>
      <c r="L24" s="14"/>
      <c r="M24" s="14"/>
      <c r="N24" s="35"/>
      <c r="O24" s="35"/>
      <c r="P24" s="14"/>
      <c r="Q24" s="16"/>
    </row>
    <row r="25" spans="1:17" x14ac:dyDescent="0.2">
      <c r="A25" s="3" t="s">
        <v>47</v>
      </c>
      <c r="B25" s="84"/>
      <c r="C25" s="85"/>
      <c r="D25" s="33"/>
      <c r="E25" s="34"/>
      <c r="F25" s="14"/>
      <c r="G25" s="14"/>
      <c r="H25" s="15"/>
      <c r="I25" s="14"/>
      <c r="J25" s="14"/>
      <c r="K25" s="14"/>
      <c r="L25" s="14"/>
      <c r="M25" s="14"/>
      <c r="N25" s="35"/>
      <c r="O25" s="35"/>
      <c r="P25" s="14"/>
      <c r="Q25" s="16"/>
    </row>
    <row r="26" spans="1:17" ht="24" x14ac:dyDescent="0.2">
      <c r="A26" s="17" t="s">
        <v>48</v>
      </c>
      <c r="B26" s="84">
        <v>0</v>
      </c>
      <c r="C26" s="85"/>
      <c r="D26" s="33">
        <v>900</v>
      </c>
      <c r="E26" s="21"/>
      <c r="F26" s="14"/>
      <c r="G26" s="14"/>
      <c r="H26" s="14"/>
      <c r="I26" s="14"/>
      <c r="J26" s="14"/>
      <c r="K26" s="14"/>
      <c r="L26" s="14"/>
      <c r="M26" s="14"/>
      <c r="N26" s="35"/>
      <c r="O26" s="35"/>
      <c r="P26" s="14"/>
      <c r="Q26" s="16"/>
    </row>
    <row r="27" spans="1:17" x14ac:dyDescent="0.2">
      <c r="A27" s="18" t="s">
        <v>5</v>
      </c>
      <c r="B27" s="90">
        <f>SUM(B14:B26)</f>
        <v>140434.57</v>
      </c>
      <c r="C27" s="91"/>
      <c r="D27" s="36">
        <f>SUM(D14:D26)</f>
        <v>107332.36</v>
      </c>
      <c r="E27" s="19"/>
      <c r="F27" s="19">
        <f t="shared" ref="F27:Q27" si="1">SUM(F14:F26)</f>
        <v>8976.9599999999991</v>
      </c>
      <c r="G27" s="19">
        <f t="shared" si="1"/>
        <v>8290.3499999999985</v>
      </c>
      <c r="H27" s="19">
        <f t="shared" si="1"/>
        <v>13465.439999999999</v>
      </c>
      <c r="I27" s="19">
        <f t="shared" si="1"/>
        <v>4500</v>
      </c>
      <c r="J27" s="19">
        <f t="shared" si="1"/>
        <v>17205.84</v>
      </c>
      <c r="K27" s="19">
        <f t="shared" si="1"/>
        <v>16457.760000000002</v>
      </c>
      <c r="L27" s="19">
        <f t="shared" si="1"/>
        <v>4223.7870000000003</v>
      </c>
      <c r="M27" s="19">
        <f t="shared" si="1"/>
        <v>0</v>
      </c>
      <c r="N27" s="36">
        <f t="shared" si="1"/>
        <v>0</v>
      </c>
      <c r="O27" s="36">
        <f t="shared" si="1"/>
        <v>0</v>
      </c>
      <c r="P27" s="19">
        <f t="shared" si="1"/>
        <v>11969.28</v>
      </c>
      <c r="Q27" s="20">
        <f t="shared" si="1"/>
        <v>85089.416999999987</v>
      </c>
    </row>
    <row r="28" spans="1:17" x14ac:dyDescent="0.2">
      <c r="A28" s="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16</v>
      </c>
      <c r="P28" s="95">
        <f>SUM(E12+D27-Q27)</f>
        <v>-118318.01400000004</v>
      </c>
      <c r="Q28" s="95"/>
    </row>
    <row r="30" spans="1:17" x14ac:dyDescent="0.2">
      <c r="H30" s="4"/>
      <c r="I30" s="41" t="s">
        <v>8</v>
      </c>
      <c r="J30" s="41">
        <v>0</v>
      </c>
      <c r="K30" s="41" t="s">
        <v>17</v>
      </c>
      <c r="L30" s="41">
        <v>1827.5170000000001</v>
      </c>
      <c r="M30" s="41" t="s">
        <v>54</v>
      </c>
      <c r="P30" s="4"/>
    </row>
    <row r="31" spans="1:17" x14ac:dyDescent="0.2">
      <c r="I31" s="41" t="s">
        <v>1</v>
      </c>
      <c r="J31" s="41">
        <v>341.8</v>
      </c>
      <c r="K31" s="41" t="s">
        <v>17</v>
      </c>
      <c r="L31" s="41">
        <v>1801.16</v>
      </c>
      <c r="M31" s="41" t="s">
        <v>54</v>
      </c>
    </row>
    <row r="32" spans="1:17" x14ac:dyDescent="0.2">
      <c r="I32" s="41" t="s">
        <v>2</v>
      </c>
      <c r="J32" s="41">
        <v>0</v>
      </c>
      <c r="K32" s="41" t="s">
        <v>17</v>
      </c>
      <c r="L32" s="41">
        <v>253.31</v>
      </c>
      <c r="M32" s="41" t="s">
        <v>54</v>
      </c>
      <c r="P32" s="4"/>
    </row>
    <row r="33" spans="4:18" x14ac:dyDescent="0.2">
      <c r="G33" s="1"/>
      <c r="I33" s="41" t="s">
        <v>3</v>
      </c>
      <c r="J33" s="41"/>
      <c r="K33" s="41" t="s">
        <v>17</v>
      </c>
      <c r="L33" s="41"/>
      <c r="M33" s="41" t="s">
        <v>54</v>
      </c>
      <c r="R33" s="4"/>
    </row>
    <row r="34" spans="4:18" x14ac:dyDescent="0.2">
      <c r="D34" s="22"/>
      <c r="I34" s="41" t="s">
        <v>6</v>
      </c>
      <c r="J34" s="41"/>
      <c r="K34" s="41" t="s">
        <v>17</v>
      </c>
      <c r="L34" s="41"/>
      <c r="M34" s="41" t="s">
        <v>54</v>
      </c>
    </row>
    <row r="35" spans="4:18" x14ac:dyDescent="0.2">
      <c r="I35" s="41" t="s">
        <v>14</v>
      </c>
      <c r="J35" s="41"/>
      <c r="K35" s="41" t="s">
        <v>17</v>
      </c>
      <c r="L35" s="41"/>
      <c r="M35" s="41" t="s">
        <v>54</v>
      </c>
    </row>
    <row r="36" spans="4:18" x14ac:dyDescent="0.2">
      <c r="I36" s="41" t="s">
        <v>9</v>
      </c>
      <c r="J36" s="41"/>
      <c r="K36" s="41" t="s">
        <v>17</v>
      </c>
      <c r="L36" s="41"/>
      <c r="M36" s="41" t="s">
        <v>54</v>
      </c>
    </row>
    <row r="37" spans="4:18" x14ac:dyDescent="0.2">
      <c r="I37" s="41" t="s">
        <v>10</v>
      </c>
      <c r="J37" s="41"/>
      <c r="K37" s="41" t="s">
        <v>17</v>
      </c>
      <c r="L37" s="41"/>
      <c r="M37" s="41" t="s">
        <v>54</v>
      </c>
    </row>
    <row r="38" spans="4:18" x14ac:dyDescent="0.2">
      <c r="I38" s="41" t="s">
        <v>15</v>
      </c>
      <c r="J38" s="41"/>
      <c r="K38" s="41" t="s">
        <v>17</v>
      </c>
      <c r="L38" s="41"/>
      <c r="M38" s="41" t="s">
        <v>54</v>
      </c>
    </row>
    <row r="39" spans="4:18" x14ac:dyDescent="0.2">
      <c r="I39" s="41" t="s">
        <v>11</v>
      </c>
      <c r="J39" s="41"/>
      <c r="K39" s="41" t="s">
        <v>17</v>
      </c>
      <c r="L39" s="41"/>
      <c r="M39" s="41" t="s">
        <v>54</v>
      </c>
    </row>
    <row r="40" spans="4:18" x14ac:dyDescent="0.2">
      <c r="I40" s="41" t="s">
        <v>12</v>
      </c>
      <c r="J40" s="41"/>
      <c r="K40" s="41" t="s">
        <v>17</v>
      </c>
      <c r="L40" s="41"/>
      <c r="M40" s="41" t="s">
        <v>54</v>
      </c>
    </row>
    <row r="41" spans="4:18" x14ac:dyDescent="0.2">
      <c r="I41" s="41" t="s">
        <v>13</v>
      </c>
      <c r="J41" s="41"/>
      <c r="K41" s="41" t="s">
        <v>17</v>
      </c>
      <c r="L41" s="41"/>
      <c r="M41" s="41" t="s">
        <v>54</v>
      </c>
    </row>
  </sheetData>
  <mergeCells count="43"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  <mergeCell ref="N9:O9"/>
    <mergeCell ref="A10:E10"/>
    <mergeCell ref="A11:E11"/>
    <mergeCell ref="F11:Q11"/>
    <mergeCell ref="A12:D12"/>
    <mergeCell ref="A9:D9"/>
    <mergeCell ref="F9:M9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</mergeCells>
  <pageMargins left="0.21875" right="6.25E-2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2:J17"/>
  <sheetViews>
    <sheetView workbookViewId="0">
      <selection activeCell="K12" sqref="K12"/>
    </sheetView>
  </sheetViews>
  <sheetFormatPr defaultRowHeight="12.75" x14ac:dyDescent="0.2"/>
  <sheetData>
    <row r="2" spans="1:10" x14ac:dyDescent="0.2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51"/>
      <c r="B3" s="51"/>
      <c r="C3" s="51"/>
      <c r="D3" s="53" t="s">
        <v>18</v>
      </c>
      <c r="E3" s="53"/>
      <c r="F3" s="53"/>
      <c r="G3" s="54" t="s">
        <v>19</v>
      </c>
      <c r="H3" s="54"/>
      <c r="I3" s="54"/>
    </row>
    <row r="4" spans="1:10" x14ac:dyDescent="0.2">
      <c r="A4" s="52"/>
      <c r="B4" s="52"/>
      <c r="C4" s="52"/>
      <c r="D4" s="23" t="s">
        <v>49</v>
      </c>
      <c r="E4" s="24" t="s">
        <v>38</v>
      </c>
      <c r="F4" s="24" t="s">
        <v>20</v>
      </c>
      <c r="G4" s="25" t="s">
        <v>49</v>
      </c>
      <c r="H4" s="25" t="s">
        <v>38</v>
      </c>
      <c r="I4" s="25" t="s">
        <v>20</v>
      </c>
    </row>
    <row r="5" spans="1:10" x14ac:dyDescent="0.2">
      <c r="A5" s="51" t="s">
        <v>8</v>
      </c>
      <c r="B5" s="51"/>
      <c r="C5" s="51"/>
      <c r="D5" s="23">
        <v>12705.29</v>
      </c>
      <c r="E5" s="24">
        <v>10128.42</v>
      </c>
      <c r="F5" s="24">
        <f t="shared" ref="F5:F7" si="0">D5-E5</f>
        <v>2576.8700000000008</v>
      </c>
      <c r="G5" s="25">
        <v>6179.16</v>
      </c>
      <c r="H5" s="25">
        <v>6600.65</v>
      </c>
      <c r="I5" s="25">
        <f t="shared" ref="I5:I7" si="1">G5-H5</f>
        <v>-421.48999999999978</v>
      </c>
    </row>
    <row r="6" spans="1:10" x14ac:dyDescent="0.2">
      <c r="A6" s="49" t="s">
        <v>1</v>
      </c>
      <c r="B6" s="52"/>
      <c r="C6" s="50"/>
      <c r="D6" s="23">
        <v>13096.22</v>
      </c>
      <c r="E6" s="24">
        <v>7732.41</v>
      </c>
      <c r="F6" s="24">
        <f t="shared" si="0"/>
        <v>5363.8099999999995</v>
      </c>
      <c r="G6" s="25">
        <v>6369.29</v>
      </c>
      <c r="H6" s="25">
        <v>3760.62</v>
      </c>
      <c r="I6" s="25">
        <f t="shared" si="1"/>
        <v>2608.67</v>
      </c>
    </row>
    <row r="7" spans="1:10" x14ac:dyDescent="0.2">
      <c r="A7" s="104" t="s">
        <v>2</v>
      </c>
      <c r="B7" s="51"/>
      <c r="C7" s="51"/>
      <c r="D7" s="23">
        <v>12233.87</v>
      </c>
      <c r="E7" s="24">
        <v>10470.870000000001</v>
      </c>
      <c r="F7" s="24">
        <f t="shared" si="0"/>
        <v>1763</v>
      </c>
      <c r="G7" s="25">
        <v>5949.89</v>
      </c>
      <c r="H7" s="25">
        <v>5120.96</v>
      </c>
      <c r="I7" s="25">
        <f t="shared" si="1"/>
        <v>828.93000000000029</v>
      </c>
    </row>
    <row r="8" spans="1:10" x14ac:dyDescent="0.2">
      <c r="A8" s="105" t="s">
        <v>3</v>
      </c>
      <c r="B8" s="106"/>
      <c r="C8" s="107"/>
      <c r="D8" s="26"/>
      <c r="E8" s="26"/>
      <c r="F8" s="24"/>
      <c r="G8" s="27"/>
      <c r="H8" s="27"/>
      <c r="I8" s="25"/>
    </row>
    <row r="9" spans="1:10" x14ac:dyDescent="0.2">
      <c r="A9" s="105" t="s">
        <v>6</v>
      </c>
      <c r="B9" s="106"/>
      <c r="C9" s="107"/>
      <c r="D9" s="26"/>
      <c r="E9" s="26"/>
      <c r="F9" s="24"/>
      <c r="G9" s="27"/>
      <c r="H9" s="27"/>
      <c r="I9" s="25"/>
    </row>
    <row r="10" spans="1:10" x14ac:dyDescent="0.2">
      <c r="A10" s="105" t="s">
        <v>14</v>
      </c>
      <c r="B10" s="106"/>
      <c r="C10" s="107"/>
      <c r="D10" s="26"/>
      <c r="E10" s="26"/>
      <c r="F10" s="24"/>
      <c r="G10" s="27"/>
      <c r="H10" s="27"/>
      <c r="I10" s="25"/>
    </row>
    <row r="11" spans="1:10" x14ac:dyDescent="0.2">
      <c r="A11" s="105" t="s">
        <v>9</v>
      </c>
      <c r="B11" s="106"/>
      <c r="C11" s="107"/>
      <c r="D11" s="26"/>
      <c r="E11" s="26"/>
      <c r="F11" s="24"/>
      <c r="G11" s="27"/>
      <c r="H11" s="27"/>
      <c r="I11" s="25"/>
    </row>
    <row r="12" spans="1:10" x14ac:dyDescent="0.2">
      <c r="A12" s="105" t="s">
        <v>10</v>
      </c>
      <c r="B12" s="106"/>
      <c r="C12" s="107"/>
      <c r="D12" s="26"/>
      <c r="E12" s="26"/>
      <c r="F12" s="24"/>
      <c r="G12" s="27"/>
      <c r="H12" s="27"/>
      <c r="I12" s="25"/>
    </row>
    <row r="13" spans="1:10" x14ac:dyDescent="0.2">
      <c r="A13" s="105" t="s">
        <v>15</v>
      </c>
      <c r="B13" s="106"/>
      <c r="C13" s="107"/>
      <c r="D13" s="26"/>
      <c r="E13" s="26"/>
      <c r="F13" s="24"/>
      <c r="G13" s="27"/>
      <c r="H13" s="27"/>
      <c r="I13" s="25"/>
    </row>
    <row r="14" spans="1:10" x14ac:dyDescent="0.2">
      <c r="A14" s="105" t="s">
        <v>11</v>
      </c>
      <c r="B14" s="106"/>
      <c r="C14" s="107"/>
      <c r="D14" s="26"/>
      <c r="E14" s="26"/>
      <c r="F14" s="24"/>
      <c r="G14" s="27"/>
      <c r="H14" s="27"/>
      <c r="I14" s="25"/>
    </row>
    <row r="15" spans="1:10" x14ac:dyDescent="0.2">
      <c r="A15" s="105" t="s">
        <v>12</v>
      </c>
      <c r="B15" s="106"/>
      <c r="C15" s="107"/>
      <c r="D15" s="26"/>
      <c r="E15" s="26"/>
      <c r="F15" s="24"/>
      <c r="G15" s="27"/>
      <c r="H15" s="27"/>
      <c r="I15" s="25"/>
    </row>
    <row r="16" spans="1:10" x14ac:dyDescent="0.2">
      <c r="A16" s="105" t="s">
        <v>13</v>
      </c>
      <c r="B16" s="106"/>
      <c r="C16" s="107"/>
      <c r="D16" s="26"/>
      <c r="E16" s="26"/>
      <c r="F16" s="24"/>
      <c r="G16" s="27"/>
      <c r="H16" s="27"/>
      <c r="I16" s="25"/>
    </row>
    <row r="17" spans="1:9" x14ac:dyDescent="0.2">
      <c r="A17" s="104" t="s">
        <v>5</v>
      </c>
      <c r="B17" s="51"/>
      <c r="C17" s="51"/>
      <c r="D17" s="28">
        <f t="shared" ref="D17:I17" si="2">SUM(D5:D16)</f>
        <v>38035.380000000005</v>
      </c>
      <c r="E17" s="28">
        <f t="shared" si="2"/>
        <v>28331.700000000004</v>
      </c>
      <c r="F17" s="28">
        <f t="shared" si="2"/>
        <v>9703.68</v>
      </c>
      <c r="G17" s="28">
        <f t="shared" si="2"/>
        <v>18498.34</v>
      </c>
      <c r="H17" s="28">
        <f t="shared" si="2"/>
        <v>15482.23</v>
      </c>
      <c r="I17" s="28">
        <f t="shared" si="2"/>
        <v>3016.1100000000006</v>
      </c>
    </row>
  </sheetData>
  <mergeCells count="18"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5:C5"/>
    <mergeCell ref="A2:J2"/>
    <mergeCell ref="A3:C3"/>
    <mergeCell ref="D3:F3"/>
    <mergeCell ref="G3:I3"/>
    <mergeCell ref="A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вода 2020</vt:lpstr>
      <vt:lpstr>'2020'!Область_печати</vt:lpstr>
      <vt:lpstr>'вода 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2020-02-27T12:22:51Z</cp:lastPrinted>
  <dcterms:created xsi:type="dcterms:W3CDTF">2007-02-04T12:22:59Z</dcterms:created>
  <dcterms:modified xsi:type="dcterms:W3CDTF">2020-05-22T07:12:46Z</dcterms:modified>
</cp:coreProperties>
</file>