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5" windowWidth="12225" windowHeight="4635"/>
  </bookViews>
  <sheets>
    <sheet name="2020" sheetId="15" r:id="rId1"/>
  </sheets>
  <definedNames>
    <definedName name="_xlnm.Print_Area" localSheetId="0">'2020'!$A$2:$Q$30</definedName>
  </definedNames>
  <calcPr calcId="162913"/>
</workbook>
</file>

<file path=xl/calcChain.xml><?xml version="1.0" encoding="utf-8"?>
<calcChain xmlns="http://schemas.openxmlformats.org/spreadsheetml/2006/main">
  <c r="L16" i="15" l="1"/>
  <c r="P29" i="15" l="1"/>
  <c r="O29" i="15"/>
  <c r="N29" i="15"/>
  <c r="M29" i="15"/>
  <c r="L29" i="15"/>
  <c r="K29" i="15"/>
  <c r="J29" i="15"/>
  <c r="I29" i="15"/>
  <c r="H29" i="15"/>
  <c r="G29" i="15"/>
  <c r="F29" i="15"/>
  <c r="D29" i="15"/>
  <c r="B29" i="15"/>
  <c r="Q16" i="15"/>
  <c r="Q29" i="15" s="1"/>
  <c r="D16" i="15"/>
  <c r="L15" i="15" l="1"/>
  <c r="Q15" i="15" l="1"/>
  <c r="L14" i="15" l="1"/>
  <c r="Q14" i="15" l="1"/>
  <c r="P10" i="15"/>
  <c r="O10" i="15"/>
  <c r="N10" i="15"/>
  <c r="M10" i="15"/>
  <c r="L10" i="15"/>
  <c r="K10" i="15"/>
  <c r="J10" i="15"/>
  <c r="I10" i="15"/>
  <c r="H10" i="15"/>
  <c r="G10" i="15"/>
  <c r="F10" i="15"/>
  <c r="Q8" i="15"/>
  <c r="E8" i="15"/>
  <c r="Q10" i="15" l="1"/>
  <c r="P30" i="15"/>
</calcChain>
</file>

<file path=xl/sharedStrings.xml><?xml version="1.0" encoding="utf-8"?>
<sst xmlns="http://schemas.openxmlformats.org/spreadsheetml/2006/main" count="87" uniqueCount="58">
  <si>
    <t>октябрь</t>
  </si>
  <si>
    <t>ноябрь</t>
  </si>
  <si>
    <t>Содержание</t>
  </si>
  <si>
    <t>декабрь</t>
  </si>
  <si>
    <t>январь</t>
  </si>
  <si>
    <t>февраль</t>
  </si>
  <si>
    <t>март</t>
  </si>
  <si>
    <t>апрель</t>
  </si>
  <si>
    <t>итого</t>
  </si>
  <si>
    <t>ремонт</t>
  </si>
  <si>
    <t>ИТОГО</t>
  </si>
  <si>
    <t>июль</t>
  </si>
  <si>
    <t>июнь</t>
  </si>
  <si>
    <t>май</t>
  </si>
  <si>
    <t>август</t>
  </si>
  <si>
    <t>сентябрь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</si>
  <si>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</si>
  <si>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</si>
  <si>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</si>
  <si>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</si>
  <si>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</si>
  <si>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</si>
  <si>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</si>
  <si>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управле-ние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</si>
  <si>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</si>
  <si>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</si>
  <si>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</si>
  <si>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</si>
  <si>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</si>
  <si>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</si>
  <si>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</si>
  <si>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</si>
  <si>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</si>
  <si>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</si>
  <si>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</si>
  <si>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</si>
  <si>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</si>
  <si>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</si>
  <si>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</si>
  <si>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</si>
  <si>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</si>
  <si>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</si>
  <si>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</si>
  <si>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</si>
  <si>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</si>
  <si>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</si>
  <si>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</si>
  <si>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</si>
  <si>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</si>
  <si>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</si>
  <si>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</si>
  <si>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х/в</t>
  </si>
  <si>
    <t>эл-во</t>
  </si>
  <si>
    <t>Нефрол.центр</t>
  </si>
  <si>
    <t>Работы по уборке придомовой территории</t>
  </si>
  <si>
    <t xml:space="preserve">общехозяйственные расходы </t>
  </si>
  <si>
    <t>Упр.имущ.и зем.отношений адм.ГГО СК</t>
  </si>
  <si>
    <t>Информация о доходах и расходах по дому __Бойко 110__на 2020год.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</si>
</sst>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6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3" xfId="0" applyBorder="1"/>
    <xf numFmtId="0" fontId="0" fillId="0" borderId="0" xfId="0" applyFill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2" fontId="7" fillId="6" borderId="7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5" fillId="6" borderId="3" xfId="0" applyNumberFormat="1" applyFont="1" applyFill="1" applyBorder="1" applyAlignment="1">
      <alignment horizontal="center"/>
    </xf>
    <xf numFmtId="2" fontId="1" fillId="7" borderId="5" xfId="0" applyNumberFormat="1" applyFont="1" applyFill="1" applyBorder="1" applyAlignment="1">
      <alignment horizontal="center" vertical="top" wrapText="1"/>
    </xf>
    <xf numFmtId="2" fontId="1" fillId="8" borderId="8" xfId="0" applyNumberFormat="1" applyFont="1" applyFill="1" applyBorder="1" applyAlignment="1">
      <alignment horizontal="center" vertical="top" wrapText="1"/>
    </xf>
    <xf numFmtId="2" fontId="1" fillId="8" borderId="13" xfId="0" applyNumberFormat="1" applyFont="1" applyFill="1" applyBorder="1" applyAlignment="1">
      <alignment horizontal="center" vertical="top" wrapText="1"/>
    </xf>
    <xf numFmtId="2" fontId="1" fillId="8" borderId="9" xfId="0" applyNumberFormat="1" applyFont="1" applyFill="1" applyBorder="1" applyAlignment="1">
      <alignment horizontal="center" vertical="top" wrapText="1"/>
    </xf>
    <xf numFmtId="17" fontId="5" fillId="2" borderId="3" xfId="0" applyNumberFormat="1" applyFont="1" applyFill="1" applyBorder="1" applyAlignment="1">
      <alignment horizontal="left"/>
    </xf>
    <xf numFmtId="165" fontId="1" fillId="8" borderId="3" xfId="0" applyNumberFormat="1" applyFont="1" applyFill="1" applyBorder="1"/>
    <xf numFmtId="165" fontId="1" fillId="8" borderId="5" xfId="0" applyNumberFormat="1" applyFont="1" applyFill="1" applyBorder="1"/>
    <xf numFmtId="4" fontId="1" fillId="8" borderId="3" xfId="0" applyNumberFormat="1" applyFont="1" applyFill="1" applyBorder="1"/>
    <xf numFmtId="17" fontId="5" fillId="9" borderId="3" xfId="0" applyNumberFormat="1" applyFont="1" applyFill="1" applyBorder="1" applyAlignment="1">
      <alignment horizontal="left" wrapText="1"/>
    </xf>
    <xf numFmtId="0" fontId="5" fillId="4" borderId="3" xfId="0" applyFont="1" applyFill="1" applyBorder="1"/>
    <xf numFmtId="165" fontId="1" fillId="4" borderId="3" xfId="0" applyNumberFormat="1" applyFont="1" applyFill="1" applyBorder="1"/>
    <xf numFmtId="4" fontId="7" fillId="4" borderId="3" xfId="0" applyNumberFormat="1" applyFont="1" applyFill="1" applyBorder="1"/>
    <xf numFmtId="0" fontId="5" fillId="0" borderId="0" xfId="0" applyFont="1" applyFill="1" applyBorder="1"/>
    <xf numFmtId="165" fontId="1" fillId="0" borderId="0" xfId="0" applyNumberFormat="1" applyFont="1" applyFill="1" applyBorder="1"/>
    <xf numFmtId="165" fontId="1" fillId="3" borderId="3" xfId="0" applyNumberFormat="1" applyFont="1" applyFill="1" applyBorder="1"/>
    <xf numFmtId="2" fontId="1" fillId="0" borderId="5" xfId="0" applyNumberFormat="1" applyFont="1" applyBorder="1" applyAlignment="1">
      <alignment vertical="top" textRotation="90" wrapText="1"/>
    </xf>
    <xf numFmtId="2" fontId="1" fillId="0" borderId="5" xfId="0" applyNumberFormat="1" applyFont="1" applyBorder="1" applyAlignment="1">
      <alignment horizontal="center" vertical="top"/>
    </xf>
    <xf numFmtId="2" fontId="7" fillId="6" borderId="5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4" fontId="1" fillId="3" borderId="3" xfId="0" applyNumberFormat="1" applyFont="1" applyFill="1" applyBorder="1"/>
    <xf numFmtId="165" fontId="3" fillId="10" borderId="3" xfId="0" applyNumberFormat="1" applyFont="1" applyFill="1" applyBorder="1"/>
    <xf numFmtId="165" fontId="1" fillId="3" borderId="3" xfId="0" applyNumberFormat="1" applyFont="1" applyFill="1" applyBorder="1" applyAlignment="1"/>
    <xf numFmtId="165" fontId="3" fillId="7" borderId="3" xfId="0" applyNumberFormat="1" applyFont="1" applyFill="1" applyBorder="1"/>
    <xf numFmtId="165" fontId="3" fillId="4" borderId="3" xfId="0" applyNumberFormat="1" applyFont="1" applyFill="1" applyBorder="1"/>
    <xf numFmtId="165" fontId="8" fillId="0" borderId="0" xfId="0" applyNumberFormat="1" applyFont="1" applyFill="1" applyBorder="1"/>
    <xf numFmtId="2" fontId="1" fillId="6" borderId="3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/>
    <xf numFmtId="4" fontId="3" fillId="6" borderId="3" xfId="0" applyNumberFormat="1" applyFont="1" applyFill="1" applyBorder="1"/>
    <xf numFmtId="4" fontId="1" fillId="6" borderId="3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 vertical="top"/>
    </xf>
    <xf numFmtId="0" fontId="0" fillId="8" borderId="0" xfId="0" applyFill="1"/>
    <xf numFmtId="2" fontId="7" fillId="6" borderId="4" xfId="0" applyNumberFormat="1" applyFont="1" applyFill="1" applyBorder="1" applyAlignment="1">
      <alignment vertical="top" wrapText="1"/>
    </xf>
    <xf numFmtId="2" fontId="7" fillId="6" borderId="9" xfId="0" applyNumberFormat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left" vertical="top" textRotation="90" wrapText="1"/>
    </xf>
    <xf numFmtId="2" fontId="2" fillId="8" borderId="4" xfId="0" applyNumberFormat="1" applyFont="1" applyFill="1" applyBorder="1" applyAlignment="1">
      <alignment horizontal="center" vertical="top" wrapText="1"/>
    </xf>
    <xf numFmtId="0" fontId="11" fillId="6" borderId="3" xfId="0" applyNumberFormat="1" applyFont="1" applyFill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2" fontId="2" fillId="8" borderId="4" xfId="0" applyNumberFormat="1" applyFont="1" applyFill="1" applyBorder="1" applyAlignment="1">
      <alignment horizontal="center" vertical="top" wrapText="1"/>
    </xf>
    <xf numFmtId="2" fontId="2" fillId="8" borderId="8" xfId="0" applyNumberFormat="1" applyFont="1" applyFill="1" applyBorder="1" applyAlignment="1">
      <alignment horizontal="center" vertical="top" wrapText="1"/>
    </xf>
    <xf numFmtId="2" fontId="2" fillId="8" borderId="9" xfId="0" applyNumberFormat="1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left" vertical="top" textRotation="90" wrapText="1"/>
    </xf>
    <xf numFmtId="2" fontId="1" fillId="0" borderId="5" xfId="0" applyNumberFormat="1" applyFont="1" applyBorder="1" applyAlignment="1">
      <alignment horizontal="left" vertical="top" textRotation="90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2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165" fontId="1" fillId="5" borderId="4" xfId="0" applyNumberFormat="1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0" fillId="5" borderId="9" xfId="0" applyFill="1" applyBorder="1"/>
    <xf numFmtId="165" fontId="8" fillId="0" borderId="11" xfId="0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Q43"/>
  <sheetViews>
    <sheetView tabSelected="1" zoomScaleNormal="100" workbookViewId="0">
      <selection activeCell="L17" sqref="L17"/>
    </sheetView>
  </sheetViews>
  <sheetFormatPr defaultRowHeight="12.75" x14ac:dyDescent="0.2"/>
  <cols>
    <col min="2" max="2" width="7.42578125" customWidth="1"/>
    <col min="3" max="3" width="6.5703125" customWidth="1"/>
    <col min="4" max="4" width="9" customWidth="1"/>
    <col min="5" max="5" width="8" customWidth="1"/>
    <col min="12" max="12" width="9" customWidth="1"/>
    <col min="13" max="14" width="7.85546875" customWidth="1"/>
  </cols>
  <sheetData>
    <row r="2" spans="1:17" ht="15.75" x14ac:dyDescent="0.25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0.7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x14ac:dyDescent="0.2">
      <c r="A4" s="48"/>
      <c r="B4" s="45"/>
      <c r="C4" s="45"/>
      <c r="D4" s="45"/>
      <c r="E4" s="49"/>
      <c r="F4" s="46" t="s">
        <v>18</v>
      </c>
      <c r="G4" s="50"/>
      <c r="H4" s="50"/>
      <c r="I4" s="50"/>
      <c r="J4" s="50"/>
      <c r="K4" s="50"/>
      <c r="L4" s="50"/>
      <c r="M4" s="50"/>
      <c r="N4" s="50"/>
      <c r="O4" s="50"/>
      <c r="P4" s="47"/>
      <c r="Q4" s="1"/>
    </row>
    <row r="5" spans="1:17" ht="12.75" customHeight="1" x14ac:dyDescent="0.2">
      <c r="A5" s="3"/>
      <c r="B5" s="69" t="s">
        <v>19</v>
      </c>
      <c r="C5" s="70"/>
      <c r="D5" s="70"/>
      <c r="E5" s="71"/>
      <c r="F5" s="72" t="s">
        <v>2</v>
      </c>
      <c r="G5" s="73"/>
      <c r="H5" s="73"/>
      <c r="I5" s="73"/>
      <c r="J5" s="73"/>
      <c r="K5" s="73"/>
      <c r="L5" s="73"/>
      <c r="M5" s="73"/>
      <c r="N5" s="74" t="s">
        <v>20</v>
      </c>
      <c r="O5" s="75"/>
      <c r="P5" s="78" t="s">
        <v>21</v>
      </c>
      <c r="Q5" s="81" t="s">
        <v>10</v>
      </c>
    </row>
    <row r="6" spans="1:17" x14ac:dyDescent="0.2">
      <c r="A6" s="4"/>
      <c r="B6" s="84" t="s">
        <v>22</v>
      </c>
      <c r="C6" s="84" t="s">
        <v>9</v>
      </c>
      <c r="D6" s="84" t="s">
        <v>23</v>
      </c>
      <c r="E6" s="86" t="s">
        <v>8</v>
      </c>
      <c r="F6" s="57" t="s">
        <v>24</v>
      </c>
      <c r="G6" s="57" t="s">
        <v>54</v>
      </c>
      <c r="H6" s="57" t="s">
        <v>25</v>
      </c>
      <c r="I6" s="57" t="s">
        <v>26</v>
      </c>
      <c r="J6" s="57" t="s">
        <v>27</v>
      </c>
      <c r="K6" s="57" t="s">
        <v>55</v>
      </c>
      <c r="L6" s="62" t="s">
        <v>28</v>
      </c>
      <c r="M6" s="64"/>
      <c r="N6" s="76"/>
      <c r="O6" s="77"/>
      <c r="P6" s="79"/>
      <c r="Q6" s="82"/>
    </row>
    <row r="7" spans="1:17" ht="129.75" x14ac:dyDescent="0.2">
      <c r="A7" s="5"/>
      <c r="B7" s="85"/>
      <c r="C7" s="85"/>
      <c r="D7" s="85"/>
      <c r="E7" s="87"/>
      <c r="F7" s="58"/>
      <c r="G7" s="58"/>
      <c r="H7" s="58"/>
      <c r="I7" s="58"/>
      <c r="J7" s="58"/>
      <c r="K7" s="58"/>
      <c r="L7" s="23" t="s">
        <v>48</v>
      </c>
      <c r="M7" s="23" t="s">
        <v>50</v>
      </c>
      <c r="N7" s="42" t="s">
        <v>29</v>
      </c>
      <c r="O7" s="42" t="s">
        <v>30</v>
      </c>
      <c r="P7" s="80"/>
      <c r="Q7" s="83"/>
    </row>
    <row r="8" spans="1:17" x14ac:dyDescent="0.2">
      <c r="A8" s="44" t="s">
        <v>49</v>
      </c>
      <c r="B8" s="24">
        <v>11.1</v>
      </c>
      <c r="C8" s="38">
        <v>2.2999999999999998</v>
      </c>
      <c r="D8" s="24">
        <v>1.6</v>
      </c>
      <c r="E8" s="7">
        <f>SUM(B8:D8)</f>
        <v>14.999999999999998</v>
      </c>
      <c r="F8" s="34">
        <v>1.2</v>
      </c>
      <c r="G8" s="34">
        <v>1.84</v>
      </c>
      <c r="H8" s="34">
        <v>1.8</v>
      </c>
      <c r="I8" s="34">
        <v>0.26</v>
      </c>
      <c r="J8" s="34">
        <v>2.8</v>
      </c>
      <c r="K8" s="34">
        <v>2.2000000000000002</v>
      </c>
      <c r="L8" s="34">
        <v>0</v>
      </c>
      <c r="M8" s="34">
        <v>1</v>
      </c>
      <c r="N8" s="40">
        <v>1.3</v>
      </c>
      <c r="O8" s="41">
        <v>1</v>
      </c>
      <c r="P8" s="25">
        <v>1.6</v>
      </c>
      <c r="Q8" s="6">
        <f>SUM(F8:P8)</f>
        <v>15</v>
      </c>
    </row>
    <row r="9" spans="1:17" ht="22.5" x14ac:dyDescent="0.2">
      <c r="A9" s="59" t="s">
        <v>31</v>
      </c>
      <c r="B9" s="60"/>
      <c r="C9" s="60"/>
      <c r="D9" s="61"/>
      <c r="E9" s="37">
        <v>2507.1</v>
      </c>
      <c r="F9" s="62" t="s">
        <v>32</v>
      </c>
      <c r="G9" s="63"/>
      <c r="H9" s="63"/>
      <c r="I9" s="63"/>
      <c r="J9" s="63"/>
      <c r="K9" s="63"/>
      <c r="L9" s="63"/>
      <c r="M9" s="64"/>
      <c r="N9" s="65" t="s">
        <v>33</v>
      </c>
      <c r="O9" s="66"/>
      <c r="P9" s="6" t="s">
        <v>34</v>
      </c>
      <c r="Q9" s="6"/>
    </row>
    <row r="10" spans="1:17" x14ac:dyDescent="0.2">
      <c r="A10" s="54" t="s">
        <v>35</v>
      </c>
      <c r="B10" s="55"/>
      <c r="C10" s="55"/>
      <c r="D10" s="55"/>
      <c r="E10" s="56"/>
      <c r="F10" s="8">
        <f>F8*E9</f>
        <v>3008.52</v>
      </c>
      <c r="G10" s="8">
        <f>G8*E9</f>
        <v>4613.0640000000003</v>
      </c>
      <c r="H10" s="8">
        <f>H8*E9</f>
        <v>4512.78</v>
      </c>
      <c r="I10" s="8">
        <f>I8*E9</f>
        <v>651.846</v>
      </c>
      <c r="J10" s="8">
        <f>E9*J8</f>
        <v>7019.8799999999992</v>
      </c>
      <c r="K10" s="8">
        <f>K8*E9</f>
        <v>5515.62</v>
      </c>
      <c r="L10" s="8">
        <f>E9*L8</f>
        <v>0</v>
      </c>
      <c r="M10" s="8">
        <f>M8*E9</f>
        <v>2507.1</v>
      </c>
      <c r="N10" s="8">
        <f>N8*E9</f>
        <v>3259.23</v>
      </c>
      <c r="O10" s="8">
        <f>O8*E9</f>
        <v>2507.1</v>
      </c>
      <c r="P10" s="8">
        <f>P8*E9</f>
        <v>4011.36</v>
      </c>
      <c r="Q10" s="8">
        <f>F10+G10+H10+I10+J10+K10+L10+M10+N10+O10+P10</f>
        <v>37606.5</v>
      </c>
    </row>
    <row r="11" spans="1:17" x14ac:dyDescent="0.2">
      <c r="A11" s="92" t="s">
        <v>36</v>
      </c>
      <c r="B11" s="92"/>
      <c r="C11" s="92"/>
      <c r="D11" s="92"/>
      <c r="E11" s="93"/>
      <c r="F11" s="51" t="s">
        <v>37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">
      <c r="A12" s="97" t="s">
        <v>38</v>
      </c>
      <c r="B12" s="97"/>
      <c r="C12" s="97"/>
      <c r="D12" s="98"/>
      <c r="E12" s="36">
        <v>21286.709999999963</v>
      </c>
      <c r="F12" s="43"/>
      <c r="G12" s="9"/>
      <c r="H12" s="10"/>
      <c r="I12" s="9"/>
      <c r="J12" s="9"/>
      <c r="K12" s="9"/>
      <c r="L12" s="9"/>
      <c r="M12" s="9"/>
      <c r="N12" s="9"/>
      <c r="O12" s="9"/>
      <c r="P12" s="9"/>
      <c r="Q12" s="11"/>
    </row>
    <row r="13" spans="1:17" x14ac:dyDescent="0.2">
      <c r="A13" s="26"/>
      <c r="B13" s="94" t="s">
        <v>47</v>
      </c>
      <c r="C13" s="94"/>
      <c r="D13" s="27" t="s">
        <v>36</v>
      </c>
      <c r="E13" s="28" t="s">
        <v>17</v>
      </c>
      <c r="F13" s="43"/>
      <c r="G13" s="9"/>
      <c r="H13" s="10"/>
      <c r="I13" s="9"/>
      <c r="J13" s="9"/>
      <c r="K13" s="9"/>
      <c r="L13" s="9"/>
      <c r="M13" s="9"/>
      <c r="N13" s="9"/>
      <c r="O13" s="9"/>
      <c r="P13" s="9"/>
      <c r="Q13" s="11"/>
    </row>
    <row r="14" spans="1:17" x14ac:dyDescent="0.2">
      <c r="A14" s="12" t="s">
        <v>39</v>
      </c>
      <c r="B14" s="88">
        <v>45173.120000000003</v>
      </c>
      <c r="C14" s="95"/>
      <c r="D14" s="29">
        <v>44147.72</v>
      </c>
      <c r="E14" s="30"/>
      <c r="F14" s="13">
        <v>3008.52</v>
      </c>
      <c r="G14" s="13">
        <v>4605.75</v>
      </c>
      <c r="H14" s="14">
        <v>4512.78</v>
      </c>
      <c r="I14" s="13">
        <v>1500</v>
      </c>
      <c r="J14" s="13">
        <v>7019.8799999999992</v>
      </c>
      <c r="K14" s="13">
        <v>5515.62</v>
      </c>
      <c r="L14" s="13">
        <f>14697.4+4366.09</f>
        <v>19063.489999999998</v>
      </c>
      <c r="M14" s="13">
        <v>0</v>
      </c>
      <c r="N14" s="31">
        <v>0</v>
      </c>
      <c r="O14" s="31">
        <v>0</v>
      </c>
      <c r="P14" s="13">
        <v>4011.36</v>
      </c>
      <c r="Q14" s="15">
        <f>SUM(F14:P14)</f>
        <v>49237.399999999994</v>
      </c>
    </row>
    <row r="15" spans="1:17" x14ac:dyDescent="0.2">
      <c r="A15" s="12" t="s">
        <v>40</v>
      </c>
      <c r="B15" s="88">
        <v>49111.63</v>
      </c>
      <c r="C15" s="89"/>
      <c r="D15" s="29">
        <v>47253.57</v>
      </c>
      <c r="E15" s="30"/>
      <c r="F15" s="13">
        <v>3008.52</v>
      </c>
      <c r="G15" s="13">
        <v>4605.75</v>
      </c>
      <c r="H15" s="14">
        <v>4512.78</v>
      </c>
      <c r="I15" s="13">
        <v>1500</v>
      </c>
      <c r="J15" s="13">
        <v>7019.8799999999992</v>
      </c>
      <c r="K15" s="13">
        <v>5515.62</v>
      </c>
      <c r="L15" s="13">
        <f>14355.6+1120.46</f>
        <v>15476.060000000001</v>
      </c>
      <c r="M15" s="13">
        <v>0</v>
      </c>
      <c r="N15" s="31">
        <v>0</v>
      </c>
      <c r="O15" s="31">
        <v>0</v>
      </c>
      <c r="P15" s="13">
        <v>4011.36</v>
      </c>
      <c r="Q15" s="15">
        <f>SUM(F15:P15)</f>
        <v>45649.97</v>
      </c>
    </row>
    <row r="16" spans="1:17" x14ac:dyDescent="0.2">
      <c r="A16" s="12" t="s">
        <v>6</v>
      </c>
      <c r="B16" s="88">
        <v>45523.91</v>
      </c>
      <c r="C16" s="89"/>
      <c r="D16" s="29">
        <f>42348.63+400</f>
        <v>42748.63</v>
      </c>
      <c r="E16" s="30"/>
      <c r="F16" s="13">
        <v>3008.52</v>
      </c>
      <c r="G16" s="13">
        <v>4605.75</v>
      </c>
      <c r="H16" s="14">
        <v>4512.78</v>
      </c>
      <c r="I16" s="13">
        <v>1500</v>
      </c>
      <c r="J16" s="13">
        <v>7019.8799999999992</v>
      </c>
      <c r="K16" s="13">
        <v>5515.62</v>
      </c>
      <c r="L16" s="13">
        <f>16064.6+2620.58</f>
        <v>18685.18</v>
      </c>
      <c r="M16" s="13">
        <v>0</v>
      </c>
      <c r="N16" s="31">
        <v>0</v>
      </c>
      <c r="O16" s="31">
        <v>0</v>
      </c>
      <c r="P16" s="13">
        <v>4011.36</v>
      </c>
      <c r="Q16" s="15">
        <f>SUM(F16:P16)</f>
        <v>48859.09</v>
      </c>
    </row>
    <row r="17" spans="1:17" x14ac:dyDescent="0.2">
      <c r="A17" s="12" t="s">
        <v>41</v>
      </c>
      <c r="B17" s="88"/>
      <c r="C17" s="89"/>
      <c r="D17" s="29"/>
      <c r="E17" s="30"/>
      <c r="F17" s="13"/>
      <c r="G17" s="13"/>
      <c r="H17" s="14"/>
      <c r="I17" s="13"/>
      <c r="J17" s="13"/>
      <c r="K17" s="13"/>
      <c r="L17" s="13"/>
      <c r="M17" s="13"/>
      <c r="N17" s="31"/>
      <c r="O17" s="31"/>
      <c r="P17" s="13"/>
      <c r="Q17" s="15"/>
    </row>
    <row r="18" spans="1:17" x14ac:dyDescent="0.2">
      <c r="A18" s="12" t="s">
        <v>13</v>
      </c>
      <c r="B18" s="88"/>
      <c r="C18" s="89"/>
      <c r="D18" s="29"/>
      <c r="E18" s="30"/>
      <c r="F18" s="13"/>
      <c r="G18" s="13"/>
      <c r="H18" s="14"/>
      <c r="I18" s="13"/>
      <c r="J18" s="13"/>
      <c r="K18" s="13"/>
      <c r="L18" s="13"/>
      <c r="M18" s="13"/>
      <c r="N18" s="31"/>
      <c r="O18" s="31"/>
      <c r="P18" s="13"/>
      <c r="Q18" s="15"/>
    </row>
    <row r="19" spans="1:17" x14ac:dyDescent="0.2">
      <c r="A19" s="12" t="s">
        <v>12</v>
      </c>
      <c r="B19" s="88"/>
      <c r="C19" s="89"/>
      <c r="D19" s="29"/>
      <c r="E19" s="30"/>
      <c r="F19" s="13"/>
      <c r="G19" s="13"/>
      <c r="H19" s="14"/>
      <c r="I19" s="13"/>
      <c r="J19" s="13"/>
      <c r="K19" s="13"/>
      <c r="L19" s="13"/>
      <c r="M19" s="13"/>
      <c r="N19" s="31"/>
      <c r="O19" s="31"/>
      <c r="P19" s="13"/>
      <c r="Q19" s="15"/>
    </row>
    <row r="20" spans="1:17" x14ac:dyDescent="0.2">
      <c r="A20" s="12" t="s">
        <v>11</v>
      </c>
      <c r="B20" s="88"/>
      <c r="C20" s="89"/>
      <c r="D20" s="29"/>
      <c r="E20" s="30"/>
      <c r="F20" s="13"/>
      <c r="G20" s="13"/>
      <c r="H20" s="14"/>
      <c r="I20" s="13"/>
      <c r="J20" s="13"/>
      <c r="K20" s="13"/>
      <c r="L20" s="13"/>
      <c r="M20" s="13"/>
      <c r="N20" s="31"/>
      <c r="O20" s="31"/>
      <c r="P20" s="13"/>
      <c r="Q20" s="15"/>
    </row>
    <row r="21" spans="1:17" x14ac:dyDescent="0.2">
      <c r="A21" s="12" t="s">
        <v>14</v>
      </c>
      <c r="B21" s="88"/>
      <c r="C21" s="89"/>
      <c r="D21" s="29"/>
      <c r="E21" s="30"/>
      <c r="F21" s="13"/>
      <c r="G21" s="13"/>
      <c r="H21" s="14"/>
      <c r="I21" s="13"/>
      <c r="J21" s="13"/>
      <c r="K21" s="13"/>
      <c r="L21" s="13"/>
      <c r="M21" s="13"/>
      <c r="N21" s="31"/>
      <c r="O21" s="31"/>
      <c r="P21" s="13"/>
      <c r="Q21" s="15"/>
    </row>
    <row r="22" spans="1:17" x14ac:dyDescent="0.2">
      <c r="A22" s="12" t="s">
        <v>42</v>
      </c>
      <c r="B22" s="88"/>
      <c r="C22" s="89"/>
      <c r="D22" s="29"/>
      <c r="E22" s="30"/>
      <c r="F22" s="13"/>
      <c r="G22" s="13"/>
      <c r="H22" s="14"/>
      <c r="I22" s="13"/>
      <c r="J22" s="13"/>
      <c r="K22" s="13"/>
      <c r="L22" s="13"/>
      <c r="M22" s="13"/>
      <c r="N22" s="31"/>
      <c r="O22" s="31"/>
      <c r="P22" s="13"/>
      <c r="Q22" s="15"/>
    </row>
    <row r="23" spans="1:17" x14ac:dyDescent="0.2">
      <c r="A23" s="12" t="s">
        <v>43</v>
      </c>
      <c r="B23" s="88"/>
      <c r="C23" s="89"/>
      <c r="D23" s="29"/>
      <c r="E23" s="30"/>
      <c r="F23" s="13"/>
      <c r="G23" s="13"/>
      <c r="H23" s="14"/>
      <c r="I23" s="13"/>
      <c r="J23" s="13"/>
      <c r="K23" s="13"/>
      <c r="L23" s="13"/>
      <c r="M23" s="13"/>
      <c r="N23" s="31"/>
      <c r="O23" s="31"/>
      <c r="P23" s="13"/>
      <c r="Q23" s="15"/>
    </row>
    <row r="24" spans="1:17" x14ac:dyDescent="0.2">
      <c r="A24" s="12" t="s">
        <v>44</v>
      </c>
      <c r="B24" s="88"/>
      <c r="C24" s="89"/>
      <c r="D24" s="29"/>
      <c r="E24" s="30"/>
      <c r="F24" s="13"/>
      <c r="G24" s="13"/>
      <c r="H24" s="14"/>
      <c r="I24" s="13"/>
      <c r="J24" s="13"/>
      <c r="K24" s="13"/>
      <c r="L24" s="13"/>
      <c r="M24" s="13"/>
      <c r="N24" s="31"/>
      <c r="O24" s="31"/>
      <c r="P24" s="13"/>
      <c r="Q24" s="15"/>
    </row>
    <row r="25" spans="1:17" x14ac:dyDescent="0.2">
      <c r="A25" s="12" t="s">
        <v>45</v>
      </c>
      <c r="B25" s="88"/>
      <c r="C25" s="89"/>
      <c r="D25" s="29"/>
      <c r="E25" s="30"/>
      <c r="F25" s="13"/>
      <c r="G25" s="13"/>
      <c r="H25" s="14"/>
      <c r="I25" s="13"/>
      <c r="J25" s="13"/>
      <c r="K25" s="13"/>
      <c r="L25" s="13"/>
      <c r="M25" s="13"/>
      <c r="N25" s="31"/>
      <c r="O25" s="31"/>
      <c r="P25" s="13"/>
      <c r="Q25" s="15"/>
    </row>
    <row r="26" spans="1:17" ht="24" x14ac:dyDescent="0.2">
      <c r="A26" s="16" t="s">
        <v>46</v>
      </c>
      <c r="B26" s="88">
        <v>0</v>
      </c>
      <c r="C26" s="89"/>
      <c r="D26" s="29">
        <v>900</v>
      </c>
      <c r="E26" s="22"/>
      <c r="F26" s="13"/>
      <c r="G26" s="13"/>
      <c r="H26" s="13"/>
      <c r="I26" s="13"/>
      <c r="J26" s="13"/>
      <c r="K26" s="13"/>
      <c r="L26" s="13"/>
      <c r="M26" s="13"/>
      <c r="N26" s="31"/>
      <c r="O26" s="31"/>
      <c r="P26" s="13"/>
      <c r="Q26" s="15"/>
    </row>
    <row r="27" spans="1:17" ht="24" x14ac:dyDescent="0.2">
      <c r="A27" s="16" t="s">
        <v>53</v>
      </c>
      <c r="B27" s="88">
        <v>0</v>
      </c>
      <c r="C27" s="89"/>
      <c r="D27" s="29">
        <v>36303.75</v>
      </c>
      <c r="E27" s="22"/>
      <c r="F27" s="13"/>
      <c r="G27" s="13"/>
      <c r="H27" s="13"/>
      <c r="I27" s="13"/>
      <c r="J27" s="13"/>
      <c r="K27" s="13"/>
      <c r="L27" s="13"/>
      <c r="M27" s="13"/>
      <c r="N27" s="31"/>
      <c r="O27" s="31"/>
      <c r="P27" s="13"/>
      <c r="Q27" s="15"/>
    </row>
    <row r="28" spans="1:17" ht="72" x14ac:dyDescent="0.2">
      <c r="A28" s="16" t="s">
        <v>56</v>
      </c>
      <c r="B28" s="88">
        <v>0</v>
      </c>
      <c r="C28" s="89"/>
      <c r="D28" s="29">
        <v>0</v>
      </c>
      <c r="E28" s="22"/>
      <c r="F28" s="13"/>
      <c r="G28" s="13"/>
      <c r="H28" s="13"/>
      <c r="I28" s="13"/>
      <c r="J28" s="13"/>
      <c r="K28" s="13"/>
      <c r="L28" s="13"/>
      <c r="M28" s="13"/>
      <c r="N28" s="31"/>
      <c r="O28" s="31"/>
      <c r="P28" s="13"/>
      <c r="Q28" s="15"/>
    </row>
    <row r="29" spans="1:17" x14ac:dyDescent="0.2">
      <c r="A29" s="17" t="s">
        <v>8</v>
      </c>
      <c r="B29" s="90">
        <f>SUM(B14:B28)</f>
        <v>139808.66</v>
      </c>
      <c r="C29" s="91"/>
      <c r="D29" s="32">
        <f>SUM(D14:D28)</f>
        <v>171353.67</v>
      </c>
      <c r="E29" s="18"/>
      <c r="F29" s="18">
        <f t="shared" ref="F29:Q29" si="0">SUM(F14:F28)</f>
        <v>9025.56</v>
      </c>
      <c r="G29" s="18">
        <f t="shared" si="0"/>
        <v>13817.25</v>
      </c>
      <c r="H29" s="18">
        <f t="shared" si="0"/>
        <v>13538.34</v>
      </c>
      <c r="I29" s="18">
        <f t="shared" si="0"/>
        <v>4500</v>
      </c>
      <c r="J29" s="18">
        <f t="shared" si="0"/>
        <v>21059.64</v>
      </c>
      <c r="K29" s="18">
        <f t="shared" si="0"/>
        <v>16546.86</v>
      </c>
      <c r="L29" s="18">
        <f t="shared" si="0"/>
        <v>53224.73</v>
      </c>
      <c r="M29" s="18">
        <f t="shared" si="0"/>
        <v>0</v>
      </c>
      <c r="N29" s="35">
        <f t="shared" si="0"/>
        <v>0</v>
      </c>
      <c r="O29" s="32">
        <f t="shared" si="0"/>
        <v>0</v>
      </c>
      <c r="P29" s="18">
        <f t="shared" si="0"/>
        <v>12034.08</v>
      </c>
      <c r="Q29" s="19">
        <f t="shared" si="0"/>
        <v>143746.46</v>
      </c>
    </row>
    <row r="30" spans="1:17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33" t="s">
        <v>16</v>
      </c>
      <c r="P30" s="96">
        <f>E12+D29-Q29</f>
        <v>48893.919999999984</v>
      </c>
      <c r="Q30" s="96"/>
    </row>
    <row r="32" spans="1:17" x14ac:dyDescent="0.2">
      <c r="J32" s="39" t="s">
        <v>4</v>
      </c>
      <c r="K32" s="39">
        <v>14697.4</v>
      </c>
      <c r="L32" s="39" t="s">
        <v>51</v>
      </c>
      <c r="M32" s="39">
        <v>4366.09</v>
      </c>
      <c r="N32" s="39" t="s">
        <v>52</v>
      </c>
    </row>
    <row r="33" spans="3:14" x14ac:dyDescent="0.2">
      <c r="J33" s="39" t="s">
        <v>5</v>
      </c>
      <c r="K33" s="39">
        <v>14355.6</v>
      </c>
      <c r="L33" s="39" t="s">
        <v>51</v>
      </c>
      <c r="M33" s="39">
        <v>1120.46</v>
      </c>
      <c r="N33" s="39" t="s">
        <v>52</v>
      </c>
    </row>
    <row r="34" spans="3:14" x14ac:dyDescent="0.2">
      <c r="J34" s="39" t="s">
        <v>6</v>
      </c>
      <c r="K34" s="39">
        <v>16064.6</v>
      </c>
      <c r="L34" s="39" t="s">
        <v>51</v>
      </c>
      <c r="M34" s="39">
        <v>2620.58</v>
      </c>
      <c r="N34" s="39" t="s">
        <v>52</v>
      </c>
    </row>
    <row r="35" spans="3:14" x14ac:dyDescent="0.2">
      <c r="J35" s="39" t="s">
        <v>7</v>
      </c>
      <c r="K35" s="39"/>
      <c r="L35" s="39" t="s">
        <v>51</v>
      </c>
      <c r="M35" s="39"/>
      <c r="N35" s="39" t="s">
        <v>52</v>
      </c>
    </row>
    <row r="36" spans="3:14" x14ac:dyDescent="0.2">
      <c r="J36" s="39" t="s">
        <v>13</v>
      </c>
      <c r="K36" s="39"/>
      <c r="L36" s="39" t="s">
        <v>51</v>
      </c>
      <c r="M36" s="39"/>
      <c r="N36" s="39" t="s">
        <v>52</v>
      </c>
    </row>
    <row r="37" spans="3:14" x14ac:dyDescent="0.2">
      <c r="J37" s="39" t="s">
        <v>12</v>
      </c>
      <c r="K37" s="39"/>
      <c r="L37" s="39" t="s">
        <v>51</v>
      </c>
      <c r="M37" s="39"/>
      <c r="N37" s="39" t="s">
        <v>52</v>
      </c>
    </row>
    <row r="38" spans="3:14" x14ac:dyDescent="0.2">
      <c r="J38" s="39" t="s">
        <v>11</v>
      </c>
      <c r="K38" s="39"/>
      <c r="L38" s="39" t="s">
        <v>51</v>
      </c>
      <c r="M38" s="39"/>
      <c r="N38" s="39" t="s">
        <v>52</v>
      </c>
    </row>
    <row r="39" spans="3:14" x14ac:dyDescent="0.2">
      <c r="J39" s="39" t="s">
        <v>14</v>
      </c>
      <c r="K39" s="39"/>
      <c r="L39" s="39" t="s">
        <v>51</v>
      </c>
      <c r="M39" s="39"/>
      <c r="N39" s="39" t="s">
        <v>52</v>
      </c>
    </row>
    <row r="40" spans="3:14" x14ac:dyDescent="0.2">
      <c r="C40" s="2"/>
      <c r="J40" s="39" t="s">
        <v>15</v>
      </c>
      <c r="K40" s="39"/>
      <c r="L40" s="39" t="s">
        <v>51</v>
      </c>
      <c r="M40" s="39"/>
      <c r="N40" s="39" t="s">
        <v>52</v>
      </c>
    </row>
    <row r="41" spans="3:14" x14ac:dyDescent="0.2">
      <c r="C41" s="2"/>
      <c r="J41" s="39" t="s">
        <v>0</v>
      </c>
      <c r="K41" s="39"/>
      <c r="L41" s="39" t="s">
        <v>51</v>
      </c>
      <c r="M41" s="39"/>
      <c r="N41" s="39" t="s">
        <v>52</v>
      </c>
    </row>
    <row r="42" spans="3:14" x14ac:dyDescent="0.2">
      <c r="J42" s="39" t="s">
        <v>1</v>
      </c>
      <c r="K42" s="39"/>
      <c r="L42" s="39" t="s">
        <v>51</v>
      </c>
      <c r="M42" s="39"/>
      <c r="N42" s="39" t="s">
        <v>52</v>
      </c>
    </row>
    <row r="43" spans="3:14" x14ac:dyDescent="0.2">
      <c r="J43" s="39" t="s">
        <v>3</v>
      </c>
      <c r="K43" s="39"/>
      <c r="L43" s="39" t="s">
        <v>51</v>
      </c>
      <c r="M43" s="39"/>
      <c r="N43" s="39" t="s">
        <v>52</v>
      </c>
    </row>
  </sheetData>
  <mergeCells count="45">
    <mergeCell ref="B26:C26"/>
    <mergeCell ref="B27:C27"/>
    <mergeCell ref="B28:C28"/>
    <mergeCell ref="B29:C29"/>
    <mergeCell ref="P30:Q30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N9:O9"/>
    <mergeCell ref="A10:E10"/>
    <mergeCell ref="A11:E11"/>
    <mergeCell ref="F11:Q11"/>
    <mergeCell ref="A12:D12"/>
    <mergeCell ref="B13:C13"/>
    <mergeCell ref="H6:H7"/>
    <mergeCell ref="I6:I7"/>
    <mergeCell ref="J6:J7"/>
    <mergeCell ref="K6:K7"/>
    <mergeCell ref="A9:D9"/>
    <mergeCell ref="F9:M9"/>
    <mergeCell ref="B6:B7"/>
    <mergeCell ref="C6:C7"/>
    <mergeCell ref="D6:D7"/>
    <mergeCell ref="E6:E7"/>
    <mergeCell ref="F6:F7"/>
    <mergeCell ref="G6:G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L6:M6"/>
  </mergeCells>
  <pageMargins left="0.22916666666666666" right="7.2916666666666671E-2" top="0.15625" bottom="0.1041666666666666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2020-02-27T12:24:55Z</cp:lastPrinted>
  <dcterms:created xsi:type="dcterms:W3CDTF">2007-02-04T12:22:59Z</dcterms:created>
  <dcterms:modified xsi:type="dcterms:W3CDTF">2020-05-22T07:14:29Z</dcterms:modified>
</cp:coreProperties>
</file>