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800" windowHeight="5235" activeTab="0"/>
  </bookViews>
  <sheets>
    <sheet name="2020" sheetId="1" r:id="rId1"/>
  </sheets>
  <definedNames>
    <definedName name="_xlnm.Print_Area" localSheetId="0">'2020'!$A$2:$Q$30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800-ремонт шиферной кровли +ремонт слухового окна</t>
        </r>
      </text>
    </commen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2350-проверка дымохода и вентканала
3256-дератизация</t>
        </r>
      </text>
    </comment>
    <comment ref="G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разовая премия </t>
        </r>
      </text>
    </comment>
  </commentList>
</comments>
</file>

<file path=xl/sharedStrings.xml><?xml version="1.0" encoding="utf-8"?>
<sst xmlns="http://schemas.openxmlformats.org/spreadsheetml/2006/main" count="92" uniqueCount="61">
  <si>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</si>
  <si>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</si>
  <si>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</si>
  <si>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</si>
  <si>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</si>
  <si>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</si>
  <si>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</si>
  <si>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</si>
  <si>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</si>
  <si>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Содержание</t>
  </si>
  <si>
    <t>Эпсилон</t>
  </si>
  <si>
    <t>октябрь</t>
  </si>
  <si>
    <t>итого</t>
  </si>
  <si>
    <t>ноябрь</t>
  </si>
  <si>
    <t>декабрь</t>
  </si>
  <si>
    <t>ремонт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</si>
  <si>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</si>
  <si>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</si>
  <si>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</si>
  <si>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</si>
  <si>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</si>
  <si>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</si>
  <si>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</si>
  <si>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</si>
  <si>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</si>
  <si>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</si>
  <si>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</si>
  <si>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</si>
  <si>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</si>
  <si>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</si>
  <si>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</si>
  <si>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</si>
  <si>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</si>
  <si>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</si>
  <si>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</si>
  <si>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</si>
  <si>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</si>
  <si>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</si>
  <si>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</si>
  <si>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</si>
  <si>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</si>
  <si>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</si>
  <si>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</si>
  <si>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</si>
  <si>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</si>
  <si>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</si>
  <si>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</si>
  <si>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</si>
  <si>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</si>
  <si>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</si>
  <si>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</si>
  <si>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</si>
  <si>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</si>
  <si>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</si>
  <si>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 xml:space="preserve">общехозяйственные расходы </t>
  </si>
  <si>
    <t>серди</t>
  </si>
  <si>
    <t>ростелеком</t>
  </si>
  <si>
    <t>Информация о доходах и расходах по дому __Калинина 144/1__на 2020год.</t>
  </si>
  <si>
    <t>ремонт шиферной кровли +ремонт слухового окна</t>
  </si>
  <si>
    <t>проверка дымохода и вентканала</t>
  </si>
  <si>
    <t>дератизация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</si>
</sst>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.000"/>
    <numFmt numFmtId="175" formatCode="#,##0.000_р_."/>
    <numFmt numFmtId="176" formatCode="0.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wrapText="1"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172" fontId="2" fillId="1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36" borderId="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top"/>
    </xf>
    <xf numFmtId="0" fontId="10" fillId="32" borderId="10" xfId="0" applyNumberFormat="1" applyFont="1" applyFill="1" applyBorder="1" applyAlignment="1">
      <alignment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8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18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172" fontId="1" fillId="38" borderId="17" xfId="0" applyNumberFormat="1" applyFont="1" applyFill="1" applyBorder="1" applyAlignment="1">
      <alignment horizontal="center"/>
    </xf>
    <xf numFmtId="172" fontId="1" fillId="38" borderId="16" xfId="0" applyNumberFormat="1" applyFont="1" applyFill="1" applyBorder="1" applyAlignment="1">
      <alignment horizontal="center"/>
    </xf>
    <xf numFmtId="0" fontId="0" fillId="38" borderId="16" xfId="0" applyFill="1" applyBorder="1" applyAlignment="1">
      <alignment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Q45"/>
  <sheetViews>
    <sheetView tabSelected="1" workbookViewId="0" topLeftCell="A16">
      <selection activeCell="M37" sqref="M37"/>
    </sheetView>
  </sheetViews>
  <sheetFormatPr defaultColWidth="9.00390625" defaultRowHeight="12.75"/>
  <cols>
    <col min="3" max="3" width="5.75390625" style="0" customWidth="1"/>
    <col min="4" max="4" width="8.75390625" style="0" customWidth="1"/>
  </cols>
  <sheetData>
    <row r="2" spans="1:17" ht="15.75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2.75">
      <c r="A4" s="53"/>
      <c r="B4" s="54"/>
      <c r="C4" s="54"/>
      <c r="D4" s="54"/>
      <c r="E4" s="55"/>
      <c r="F4" s="56" t="s">
        <v>19</v>
      </c>
      <c r="G4" s="57"/>
      <c r="H4" s="57"/>
      <c r="I4" s="57"/>
      <c r="J4" s="57"/>
      <c r="K4" s="57"/>
      <c r="L4" s="57"/>
      <c r="M4" s="57"/>
      <c r="N4" s="57"/>
      <c r="O4" s="57"/>
      <c r="P4" s="58"/>
      <c r="Q4" s="1"/>
    </row>
    <row r="5" spans="1:17" ht="12.75">
      <c r="A5" s="2"/>
      <c r="B5" s="59" t="s">
        <v>20</v>
      </c>
      <c r="C5" s="60"/>
      <c r="D5" s="60"/>
      <c r="E5" s="61"/>
      <c r="F5" s="62" t="s">
        <v>9</v>
      </c>
      <c r="G5" s="63"/>
      <c r="H5" s="63"/>
      <c r="I5" s="63"/>
      <c r="J5" s="63"/>
      <c r="K5" s="63"/>
      <c r="L5" s="63"/>
      <c r="M5" s="63"/>
      <c r="N5" s="66" t="s">
        <v>21</v>
      </c>
      <c r="O5" s="67"/>
      <c r="P5" s="70" t="s">
        <v>22</v>
      </c>
      <c r="Q5" s="44" t="s">
        <v>16</v>
      </c>
    </row>
    <row r="6" spans="1:17" ht="12.75">
      <c r="A6" s="24"/>
      <c r="B6" s="47" t="s">
        <v>23</v>
      </c>
      <c r="C6" s="47" t="s">
        <v>15</v>
      </c>
      <c r="D6" s="47" t="s">
        <v>24</v>
      </c>
      <c r="E6" s="64" t="s">
        <v>12</v>
      </c>
      <c r="F6" s="49" t="s">
        <v>25</v>
      </c>
      <c r="G6" s="49" t="s">
        <v>26</v>
      </c>
      <c r="H6" s="49" t="s">
        <v>27</v>
      </c>
      <c r="I6" s="49" t="s">
        <v>28</v>
      </c>
      <c r="J6" s="49" t="s">
        <v>29</v>
      </c>
      <c r="K6" s="49" t="s">
        <v>54</v>
      </c>
      <c r="L6" s="73" t="s">
        <v>30</v>
      </c>
      <c r="M6" s="74"/>
      <c r="N6" s="68"/>
      <c r="O6" s="69"/>
      <c r="P6" s="71"/>
      <c r="Q6" s="45"/>
    </row>
    <row r="7" spans="1:17" ht="84">
      <c r="A7" s="4"/>
      <c r="B7" s="48"/>
      <c r="C7" s="48"/>
      <c r="D7" s="48"/>
      <c r="E7" s="65"/>
      <c r="F7" s="50"/>
      <c r="G7" s="50"/>
      <c r="H7" s="50"/>
      <c r="I7" s="50"/>
      <c r="J7" s="50"/>
      <c r="K7" s="50"/>
      <c r="L7" s="25" t="s">
        <v>49</v>
      </c>
      <c r="M7" s="25" t="s">
        <v>51</v>
      </c>
      <c r="N7" s="3" t="s">
        <v>31</v>
      </c>
      <c r="O7" s="3" t="s">
        <v>32</v>
      </c>
      <c r="P7" s="72"/>
      <c r="Q7" s="46"/>
    </row>
    <row r="8" spans="1:17" ht="12.75">
      <c r="A8" s="42" t="s">
        <v>50</v>
      </c>
      <c r="B8" s="41">
        <v>8.9</v>
      </c>
      <c r="C8" s="41">
        <v>3.8</v>
      </c>
      <c r="D8" s="41">
        <v>1.6</v>
      </c>
      <c r="E8" s="6">
        <f>SUM(B8:D8)</f>
        <v>14.299999999999999</v>
      </c>
      <c r="F8" s="37">
        <v>1.2</v>
      </c>
      <c r="G8" s="37">
        <v>1.5</v>
      </c>
      <c r="H8" s="37">
        <v>1.8</v>
      </c>
      <c r="I8" s="37">
        <v>0.4</v>
      </c>
      <c r="J8" s="37">
        <v>1.4</v>
      </c>
      <c r="K8" s="37">
        <v>2.2</v>
      </c>
      <c r="L8" s="26">
        <v>0</v>
      </c>
      <c r="M8" s="38">
        <v>0.4</v>
      </c>
      <c r="N8" s="22">
        <v>2</v>
      </c>
      <c r="O8" s="22">
        <v>1.8</v>
      </c>
      <c r="P8" s="23">
        <v>1.6</v>
      </c>
      <c r="Q8" s="5">
        <f>SUM(F8:P8)</f>
        <v>14.3</v>
      </c>
    </row>
    <row r="9" spans="1:17" ht="24">
      <c r="A9" s="88" t="s">
        <v>33</v>
      </c>
      <c r="B9" s="89"/>
      <c r="C9" s="89"/>
      <c r="D9" s="90"/>
      <c r="E9" s="34">
        <v>2074.8</v>
      </c>
      <c r="F9" s="73" t="s">
        <v>34</v>
      </c>
      <c r="G9" s="91"/>
      <c r="H9" s="91"/>
      <c r="I9" s="91"/>
      <c r="J9" s="91"/>
      <c r="K9" s="91"/>
      <c r="L9" s="91"/>
      <c r="M9" s="74"/>
      <c r="N9" s="75" t="s">
        <v>35</v>
      </c>
      <c r="O9" s="76"/>
      <c r="P9" s="5" t="s">
        <v>36</v>
      </c>
      <c r="Q9" s="5"/>
    </row>
    <row r="10" spans="1:17" ht="12.75">
      <c r="A10" s="77" t="s">
        <v>37</v>
      </c>
      <c r="B10" s="78"/>
      <c r="C10" s="78"/>
      <c r="D10" s="78"/>
      <c r="E10" s="79"/>
      <c r="F10" s="7">
        <f>E9*F8</f>
        <v>2489.76</v>
      </c>
      <c r="G10" s="7">
        <f>G8*E9</f>
        <v>3112.2000000000003</v>
      </c>
      <c r="H10" s="7">
        <f>H8*E9</f>
        <v>3734.6400000000003</v>
      </c>
      <c r="I10" s="7">
        <f>I8*E9</f>
        <v>829.9200000000001</v>
      </c>
      <c r="J10" s="7">
        <f>J8*E9</f>
        <v>2904.7200000000003</v>
      </c>
      <c r="K10" s="7">
        <f>E9*K8</f>
        <v>4564.56</v>
      </c>
      <c r="L10" s="7">
        <v>0</v>
      </c>
      <c r="M10" s="7">
        <f>M8*E9</f>
        <v>829.9200000000001</v>
      </c>
      <c r="N10" s="7">
        <f>N8*E9</f>
        <v>4149.6</v>
      </c>
      <c r="O10" s="7">
        <f>O8*E9</f>
        <v>3734.6400000000003</v>
      </c>
      <c r="P10" s="7">
        <f>P8*E9</f>
        <v>3319.6800000000003</v>
      </c>
      <c r="Q10" s="7">
        <f>F10+G10+H10+I10+J10+K10+L10+M10+N10+O10+P10</f>
        <v>29669.64</v>
      </c>
    </row>
    <row r="11" spans="1:17" ht="12.75">
      <c r="A11" s="80" t="s">
        <v>38</v>
      </c>
      <c r="B11" s="80"/>
      <c r="C11" s="80"/>
      <c r="D11" s="80"/>
      <c r="E11" s="81"/>
      <c r="F11" s="82" t="s">
        <v>39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7" ht="12.75">
      <c r="A12" s="85" t="s">
        <v>40</v>
      </c>
      <c r="B12" s="85"/>
      <c r="C12" s="85"/>
      <c r="D12" s="86"/>
      <c r="E12" s="35">
        <v>160966.55259999982</v>
      </c>
      <c r="F12" s="43"/>
      <c r="G12" s="8"/>
      <c r="H12" s="9"/>
      <c r="I12" s="8"/>
      <c r="J12" s="8"/>
      <c r="K12" s="8"/>
      <c r="L12" s="8"/>
      <c r="M12" s="8"/>
      <c r="N12" s="8"/>
      <c r="O12" s="8"/>
      <c r="P12" s="8"/>
      <c r="Q12" s="10"/>
    </row>
    <row r="13" spans="1:17" ht="12.75">
      <c r="A13" s="27"/>
      <c r="B13" s="87" t="s">
        <v>48</v>
      </c>
      <c r="C13" s="87"/>
      <c r="D13" s="28" t="s">
        <v>38</v>
      </c>
      <c r="E13" s="29" t="s">
        <v>18</v>
      </c>
      <c r="F13" s="43"/>
      <c r="G13" s="8"/>
      <c r="H13" s="9"/>
      <c r="I13" s="8"/>
      <c r="J13" s="8"/>
      <c r="K13" s="8"/>
      <c r="L13" s="8"/>
      <c r="M13" s="8"/>
      <c r="N13" s="8"/>
      <c r="O13" s="8"/>
      <c r="P13" s="8"/>
      <c r="Q13" s="10"/>
    </row>
    <row r="14" spans="1:17" ht="12.75">
      <c r="A14" s="11" t="s">
        <v>41</v>
      </c>
      <c r="B14" s="92">
        <v>33611.5</v>
      </c>
      <c r="C14" s="94"/>
      <c r="D14" s="30">
        <v>30350.76</v>
      </c>
      <c r="E14" s="31"/>
      <c r="F14" s="12">
        <f>E9*F8</f>
        <v>2489.76</v>
      </c>
      <c r="G14" s="12">
        <v>3131.91</v>
      </c>
      <c r="H14" s="13">
        <v>3734.64</v>
      </c>
      <c r="I14" s="12">
        <v>1500</v>
      </c>
      <c r="J14" s="12">
        <v>2904.7200000000003</v>
      </c>
      <c r="K14" s="12">
        <v>4564.56</v>
      </c>
      <c r="L14" s="12">
        <f>2307.15+2078.87</f>
        <v>4386.02</v>
      </c>
      <c r="M14" s="12">
        <v>0</v>
      </c>
      <c r="N14" s="32">
        <v>0</v>
      </c>
      <c r="O14" s="32">
        <v>0</v>
      </c>
      <c r="P14" s="12">
        <v>3319.6800000000003</v>
      </c>
      <c r="Q14" s="14">
        <f>SUM(F14:P14)</f>
        <v>26031.29</v>
      </c>
    </row>
    <row r="15" spans="1:17" ht="12.75">
      <c r="A15" s="11" t="s">
        <v>42</v>
      </c>
      <c r="B15" s="92">
        <v>34058.65</v>
      </c>
      <c r="C15" s="93"/>
      <c r="D15" s="30">
        <v>30715.45</v>
      </c>
      <c r="E15" s="31"/>
      <c r="F15" s="12">
        <v>2489.76</v>
      </c>
      <c r="G15" s="12">
        <v>3131.91</v>
      </c>
      <c r="H15" s="13">
        <v>3734.64</v>
      </c>
      <c r="I15" s="12">
        <v>1500</v>
      </c>
      <c r="J15" s="12">
        <v>2904.7200000000003</v>
      </c>
      <c r="K15" s="12">
        <v>4564.56</v>
      </c>
      <c r="L15" s="12">
        <f>1879.9+1963.12</f>
        <v>3843.02</v>
      </c>
      <c r="M15" s="12">
        <v>800</v>
      </c>
      <c r="N15" s="32">
        <v>0</v>
      </c>
      <c r="O15" s="32">
        <v>0</v>
      </c>
      <c r="P15" s="12">
        <v>3319.6800000000003</v>
      </c>
      <c r="Q15" s="14">
        <f>SUM(F15:P15)</f>
        <v>26288.29</v>
      </c>
    </row>
    <row r="16" spans="1:17" ht="12.75">
      <c r="A16" s="11" t="s">
        <v>2</v>
      </c>
      <c r="B16" s="92">
        <v>33515.42</v>
      </c>
      <c r="C16" s="93"/>
      <c r="D16" s="30">
        <v>39296.16</v>
      </c>
      <c r="E16" s="31"/>
      <c r="F16" s="12">
        <v>2489.76</v>
      </c>
      <c r="G16" s="12">
        <f>3131.91+2376</f>
        <v>5507.91</v>
      </c>
      <c r="H16" s="13">
        <v>3734.64</v>
      </c>
      <c r="I16" s="12">
        <v>1500</v>
      </c>
      <c r="J16" s="12">
        <v>2904.7200000000003</v>
      </c>
      <c r="K16" s="12">
        <v>4564.56</v>
      </c>
      <c r="L16" s="12">
        <f>1452.65+1717.73</f>
        <v>3170.38</v>
      </c>
      <c r="M16" s="36">
        <f>2350+3266</f>
        <v>5616</v>
      </c>
      <c r="N16" s="32">
        <v>392</v>
      </c>
      <c r="O16" s="32">
        <v>0</v>
      </c>
      <c r="P16" s="12">
        <v>3319.6800000000003</v>
      </c>
      <c r="Q16" s="14">
        <f>SUM(F16:P16)</f>
        <v>33199.65</v>
      </c>
    </row>
    <row r="17" spans="1:17" ht="12.75">
      <c r="A17" s="11" t="s">
        <v>43</v>
      </c>
      <c r="B17" s="92"/>
      <c r="C17" s="93"/>
      <c r="D17" s="30"/>
      <c r="E17" s="31"/>
      <c r="F17" s="12"/>
      <c r="G17" s="12"/>
      <c r="H17" s="13"/>
      <c r="I17" s="12"/>
      <c r="J17" s="12"/>
      <c r="K17" s="12"/>
      <c r="L17" s="12"/>
      <c r="M17" s="12"/>
      <c r="N17" s="32"/>
      <c r="O17" s="32"/>
      <c r="P17" s="12"/>
      <c r="Q17" s="14"/>
    </row>
    <row r="18" spans="1:17" ht="12.75">
      <c r="A18" s="11" t="s">
        <v>4</v>
      </c>
      <c r="B18" s="92"/>
      <c r="C18" s="93"/>
      <c r="D18" s="30"/>
      <c r="E18" s="31"/>
      <c r="F18" s="12"/>
      <c r="G18" s="12"/>
      <c r="H18" s="13"/>
      <c r="I18" s="12"/>
      <c r="J18" s="12"/>
      <c r="K18" s="12"/>
      <c r="L18" s="12"/>
      <c r="M18" s="36"/>
      <c r="N18" s="32"/>
      <c r="O18" s="32"/>
      <c r="P18" s="12"/>
      <c r="Q18" s="14"/>
    </row>
    <row r="19" spans="1:17" ht="12.75">
      <c r="A19" s="11" t="s">
        <v>5</v>
      </c>
      <c r="B19" s="92"/>
      <c r="C19" s="93"/>
      <c r="D19" s="30"/>
      <c r="E19" s="31"/>
      <c r="F19" s="12"/>
      <c r="G19" s="12"/>
      <c r="H19" s="13"/>
      <c r="I19" s="12"/>
      <c r="J19" s="12"/>
      <c r="K19" s="12"/>
      <c r="L19" s="12"/>
      <c r="M19" s="36"/>
      <c r="N19" s="32"/>
      <c r="O19" s="32"/>
      <c r="P19" s="12"/>
      <c r="Q19" s="14"/>
    </row>
    <row r="20" spans="1:17" ht="12.75">
      <c r="A20" s="11" t="s">
        <v>6</v>
      </c>
      <c r="B20" s="92"/>
      <c r="C20" s="93"/>
      <c r="D20" s="30"/>
      <c r="E20" s="31"/>
      <c r="F20" s="12"/>
      <c r="G20" s="12"/>
      <c r="H20" s="13"/>
      <c r="I20" s="12"/>
      <c r="J20" s="12"/>
      <c r="K20" s="12"/>
      <c r="L20" s="12"/>
      <c r="M20" s="36"/>
      <c r="N20" s="32"/>
      <c r="O20" s="32"/>
      <c r="P20" s="12"/>
      <c r="Q20" s="14"/>
    </row>
    <row r="21" spans="1:17" ht="12.75">
      <c r="A21" s="11" t="s">
        <v>7</v>
      </c>
      <c r="B21" s="92"/>
      <c r="C21" s="93"/>
      <c r="D21" s="30"/>
      <c r="E21" s="31"/>
      <c r="F21" s="12"/>
      <c r="G21" s="12"/>
      <c r="H21" s="13"/>
      <c r="I21" s="12"/>
      <c r="J21" s="12"/>
      <c r="K21" s="12"/>
      <c r="L21" s="12"/>
      <c r="M21" s="12"/>
      <c r="N21" s="32"/>
      <c r="O21" s="32"/>
      <c r="P21" s="12"/>
      <c r="Q21" s="14"/>
    </row>
    <row r="22" spans="1:17" ht="12.75">
      <c r="A22" s="11" t="s">
        <v>44</v>
      </c>
      <c r="B22" s="92"/>
      <c r="C22" s="93"/>
      <c r="D22" s="30"/>
      <c r="E22" s="31"/>
      <c r="F22" s="12"/>
      <c r="G22" s="12"/>
      <c r="H22" s="13"/>
      <c r="I22" s="12"/>
      <c r="J22" s="12"/>
      <c r="K22" s="12"/>
      <c r="L22" s="12"/>
      <c r="M22" s="12"/>
      <c r="N22" s="32"/>
      <c r="O22" s="32"/>
      <c r="P22" s="12"/>
      <c r="Q22" s="14"/>
    </row>
    <row r="23" spans="1:17" ht="12.75">
      <c r="A23" s="11" t="s">
        <v>45</v>
      </c>
      <c r="B23" s="92"/>
      <c r="C23" s="93"/>
      <c r="D23" s="30"/>
      <c r="E23" s="31"/>
      <c r="F23" s="12"/>
      <c r="G23" s="12"/>
      <c r="H23" s="13"/>
      <c r="I23" s="12"/>
      <c r="J23" s="12"/>
      <c r="K23" s="12"/>
      <c r="L23" s="12"/>
      <c r="M23" s="12"/>
      <c r="N23" s="32"/>
      <c r="O23" s="32"/>
      <c r="P23" s="12"/>
      <c r="Q23" s="14"/>
    </row>
    <row r="24" spans="1:17" ht="12.75">
      <c r="A24" s="11" t="s">
        <v>46</v>
      </c>
      <c r="B24" s="92"/>
      <c r="C24" s="93"/>
      <c r="D24" s="30"/>
      <c r="E24" s="31"/>
      <c r="F24" s="12"/>
      <c r="G24" s="12"/>
      <c r="H24" s="13"/>
      <c r="I24" s="12"/>
      <c r="J24" s="12"/>
      <c r="K24" s="12"/>
      <c r="L24" s="12"/>
      <c r="M24" s="12"/>
      <c r="N24" s="32"/>
      <c r="O24" s="32"/>
      <c r="P24" s="12"/>
      <c r="Q24" s="14"/>
    </row>
    <row r="25" spans="1:17" ht="12.75">
      <c r="A25" s="11" t="s">
        <v>47</v>
      </c>
      <c r="B25" s="92"/>
      <c r="C25" s="93"/>
      <c r="D25" s="30"/>
      <c r="E25" s="31"/>
      <c r="F25" s="12"/>
      <c r="G25" s="12"/>
      <c r="H25" s="13"/>
      <c r="I25" s="12"/>
      <c r="J25" s="12"/>
      <c r="K25" s="12"/>
      <c r="L25" s="12"/>
      <c r="M25" s="12"/>
      <c r="N25" s="32"/>
      <c r="O25" s="32"/>
      <c r="P25" s="12"/>
      <c r="Q25" s="14"/>
    </row>
    <row r="26" spans="1:17" ht="12.75">
      <c r="A26" s="40" t="s">
        <v>55</v>
      </c>
      <c r="B26" s="92">
        <v>0</v>
      </c>
      <c r="C26" s="93"/>
      <c r="D26" s="30">
        <v>600</v>
      </c>
      <c r="E26" s="31"/>
      <c r="F26" s="12"/>
      <c r="G26" s="12"/>
      <c r="H26" s="13"/>
      <c r="I26" s="12"/>
      <c r="J26" s="12"/>
      <c r="K26" s="12"/>
      <c r="L26" s="12"/>
      <c r="M26" s="12"/>
      <c r="N26" s="32"/>
      <c r="O26" s="32"/>
      <c r="P26" s="12"/>
      <c r="Q26" s="14"/>
    </row>
    <row r="27" spans="1:17" ht="12.75">
      <c r="A27" s="40" t="s">
        <v>56</v>
      </c>
      <c r="B27" s="92">
        <v>0</v>
      </c>
      <c r="C27" s="93"/>
      <c r="D27" s="30">
        <v>900</v>
      </c>
      <c r="E27" s="21"/>
      <c r="F27" s="12"/>
      <c r="G27" s="12"/>
      <c r="H27" s="12"/>
      <c r="I27" s="12"/>
      <c r="J27" s="12"/>
      <c r="K27" s="12"/>
      <c r="L27" s="12"/>
      <c r="M27" s="12"/>
      <c r="N27" s="32"/>
      <c r="O27" s="32"/>
      <c r="P27" s="12"/>
      <c r="Q27" s="14"/>
    </row>
    <row r="28" spans="1:17" ht="12.75">
      <c r="A28" s="40" t="s">
        <v>10</v>
      </c>
      <c r="B28" s="92">
        <v>0</v>
      </c>
      <c r="C28" s="93"/>
      <c r="D28" s="30">
        <v>7500</v>
      </c>
      <c r="E28" s="21"/>
      <c r="F28" s="12"/>
      <c r="G28" s="12"/>
      <c r="H28" s="12"/>
      <c r="I28" s="12"/>
      <c r="J28" s="12"/>
      <c r="K28" s="12"/>
      <c r="L28" s="12"/>
      <c r="M28" s="12"/>
      <c r="N28" s="32"/>
      <c r="O28" s="32"/>
      <c r="P28" s="12"/>
      <c r="Q28" s="14"/>
    </row>
    <row r="29" spans="1:17" ht="12.75">
      <c r="A29" s="15" t="s">
        <v>12</v>
      </c>
      <c r="B29" s="95">
        <f>SUM(B14:B28)</f>
        <v>101185.56999999999</v>
      </c>
      <c r="C29" s="96"/>
      <c r="D29" s="33">
        <f>SUM(D14:D28)</f>
        <v>109362.37</v>
      </c>
      <c r="E29" s="16"/>
      <c r="F29" s="16">
        <f aca="true" t="shared" si="0" ref="F29:Q29">SUM(F14:F28)</f>
        <v>7469.280000000001</v>
      </c>
      <c r="G29" s="16">
        <f t="shared" si="0"/>
        <v>11771.73</v>
      </c>
      <c r="H29" s="16">
        <f t="shared" si="0"/>
        <v>11203.92</v>
      </c>
      <c r="I29" s="16">
        <f t="shared" si="0"/>
        <v>4500</v>
      </c>
      <c r="J29" s="16">
        <f t="shared" si="0"/>
        <v>8714.16</v>
      </c>
      <c r="K29" s="16">
        <f t="shared" si="0"/>
        <v>13693.68</v>
      </c>
      <c r="L29" s="33">
        <f t="shared" si="0"/>
        <v>11399.420000000002</v>
      </c>
      <c r="M29" s="33">
        <f t="shared" si="0"/>
        <v>6416</v>
      </c>
      <c r="N29" s="33">
        <f t="shared" si="0"/>
        <v>392</v>
      </c>
      <c r="O29" s="33">
        <f t="shared" si="0"/>
        <v>0</v>
      </c>
      <c r="P29" s="16">
        <f t="shared" si="0"/>
        <v>9959.04</v>
      </c>
      <c r="Q29" s="17">
        <f t="shared" si="0"/>
        <v>85519.23000000001</v>
      </c>
    </row>
    <row r="30" spans="1:17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 t="s">
        <v>17</v>
      </c>
      <c r="P30" s="97">
        <f>E12+D29-Q29</f>
        <v>184809.6925999998</v>
      </c>
      <c r="Q30" s="97"/>
    </row>
    <row r="31" spans="1:3" ht="12.75">
      <c r="A31" s="18" t="s">
        <v>1</v>
      </c>
      <c r="B31">
        <v>800</v>
      </c>
      <c r="C31" t="s">
        <v>58</v>
      </c>
    </row>
    <row r="32" spans="1:3" ht="12.75">
      <c r="A32" t="s">
        <v>2</v>
      </c>
      <c r="B32">
        <v>2350</v>
      </c>
      <c r="C32" t="s">
        <v>59</v>
      </c>
    </row>
    <row r="33" spans="2:3" ht="12.75">
      <c r="B33">
        <v>3256</v>
      </c>
      <c r="C33" t="s">
        <v>60</v>
      </c>
    </row>
    <row r="34" spans="10:14" ht="12.75">
      <c r="J34" s="39" t="s">
        <v>0</v>
      </c>
      <c r="K34" s="39">
        <v>2307.15</v>
      </c>
      <c r="L34" s="39" t="s">
        <v>52</v>
      </c>
      <c r="M34" s="39">
        <v>2078.87</v>
      </c>
      <c r="N34" s="39" t="s">
        <v>53</v>
      </c>
    </row>
    <row r="35" spans="10:14" ht="12.75">
      <c r="J35" s="39" t="s">
        <v>1</v>
      </c>
      <c r="K35" s="39">
        <v>1879.9</v>
      </c>
      <c r="L35" s="39" t="s">
        <v>52</v>
      </c>
      <c r="M35" s="39">
        <v>1963.12</v>
      </c>
      <c r="N35" s="39" t="s">
        <v>53</v>
      </c>
    </row>
    <row r="36" spans="10:14" ht="12.75">
      <c r="J36" s="39" t="s">
        <v>2</v>
      </c>
      <c r="K36" s="39">
        <v>1452.65</v>
      </c>
      <c r="L36" s="39" t="s">
        <v>52</v>
      </c>
      <c r="M36" s="39">
        <v>1717.73</v>
      </c>
      <c r="N36" s="39" t="s">
        <v>53</v>
      </c>
    </row>
    <row r="37" spans="10:14" ht="12.75">
      <c r="J37" s="39" t="s">
        <v>3</v>
      </c>
      <c r="K37" s="39"/>
      <c r="L37" s="39" t="s">
        <v>52</v>
      </c>
      <c r="M37" s="39"/>
      <c r="N37" s="39" t="s">
        <v>53</v>
      </c>
    </row>
    <row r="38" spans="10:14" ht="12.75">
      <c r="J38" s="39" t="s">
        <v>4</v>
      </c>
      <c r="K38" s="39"/>
      <c r="L38" s="39" t="s">
        <v>52</v>
      </c>
      <c r="M38" s="39"/>
      <c r="N38" s="39" t="s">
        <v>53</v>
      </c>
    </row>
    <row r="39" spans="10:14" ht="12.75">
      <c r="J39" s="39" t="s">
        <v>5</v>
      </c>
      <c r="K39" s="39"/>
      <c r="L39" s="39" t="s">
        <v>52</v>
      </c>
      <c r="M39" s="39"/>
      <c r="N39" s="39" t="s">
        <v>53</v>
      </c>
    </row>
    <row r="40" spans="10:14" ht="12.75">
      <c r="J40" s="39" t="s">
        <v>6</v>
      </c>
      <c r="K40" s="39"/>
      <c r="L40" s="39" t="s">
        <v>52</v>
      </c>
      <c r="M40" s="39"/>
      <c r="N40" s="39" t="s">
        <v>53</v>
      </c>
    </row>
    <row r="41" spans="10:14" ht="12.75">
      <c r="J41" s="39" t="s">
        <v>7</v>
      </c>
      <c r="K41" s="39"/>
      <c r="L41" s="39" t="s">
        <v>52</v>
      </c>
      <c r="M41" s="39"/>
      <c r="N41" s="39" t="s">
        <v>53</v>
      </c>
    </row>
    <row r="42" spans="10:14" ht="12.75">
      <c r="J42" s="39" t="s">
        <v>8</v>
      </c>
      <c r="K42" s="39"/>
      <c r="L42" s="39" t="s">
        <v>52</v>
      </c>
      <c r="M42" s="39"/>
      <c r="N42" s="39" t="s">
        <v>53</v>
      </c>
    </row>
    <row r="43" spans="10:14" ht="12.75">
      <c r="J43" s="39" t="s">
        <v>11</v>
      </c>
      <c r="K43" s="39"/>
      <c r="L43" s="39" t="s">
        <v>52</v>
      </c>
      <c r="M43" s="39"/>
      <c r="N43" s="39" t="s">
        <v>53</v>
      </c>
    </row>
    <row r="44" spans="10:14" ht="12.75">
      <c r="J44" s="39" t="s">
        <v>13</v>
      </c>
      <c r="K44" s="39"/>
      <c r="L44" s="39" t="s">
        <v>52</v>
      </c>
      <c r="M44" s="39"/>
      <c r="N44" s="39" t="s">
        <v>53</v>
      </c>
    </row>
    <row r="45" spans="10:14" ht="12.75">
      <c r="J45" s="39" t="s">
        <v>14</v>
      </c>
      <c r="K45" s="39"/>
      <c r="L45" s="39" t="s">
        <v>52</v>
      </c>
      <c r="M45" s="39"/>
      <c r="N45" s="39" t="s">
        <v>53</v>
      </c>
    </row>
  </sheetData>
  <sheetProtection/>
  <mergeCells count="45">
    <mergeCell ref="B26:C26"/>
    <mergeCell ref="B27:C27"/>
    <mergeCell ref="B28:C28"/>
    <mergeCell ref="B29:C29"/>
    <mergeCell ref="P30:Q30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2916666666666667" right="0.0625" top="0.34375" bottom="0.75" header="0.3" footer="0.3"/>
  <pageSetup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2020-02-27T12:51:07Z</cp:lastPrinted>
  <dcterms:created xsi:type="dcterms:W3CDTF">2007-02-04T12:22:59Z</dcterms:created>
  <dcterms:modified xsi:type="dcterms:W3CDTF">2020-05-25T05:19:35Z</dcterms:modified>
  <cp:category/>
  <cp:version/>
  <cp:contentType/>
  <cp:contentStatus/>
</cp:coreProperties>
</file>