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035" windowHeight="11220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повышение</t>
        </r>
      </text>
    </comment>
    <comment ref="M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2864-очистка подвала от мусора</t>
        </r>
      </text>
    </comment>
  </commentList>
</comments>
</file>

<file path=xl/sharedStrings.xml><?xml version="1.0" encoding="utf-8"?>
<sst xmlns="http://schemas.openxmlformats.org/spreadsheetml/2006/main" count="86" uniqueCount="56">
  <si>
    <t>Содержание</t>
  </si>
  <si>
    <t>ремонт</t>
  </si>
  <si>
    <t>итого</t>
  </si>
  <si>
    <t>ноябрь</t>
  </si>
  <si>
    <t>декабрь</t>
  </si>
  <si>
    <t>январь</t>
  </si>
  <si>
    <t>ИТОГО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</si>
  <si>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</si>
  <si>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</si>
  <si>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</si>
  <si>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</si>
  <si>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</si>
  <si>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</si>
  <si>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</si>
  <si>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</si>
  <si>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</si>
  <si>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ИТОГО:</t>
  </si>
  <si>
    <t>долг</t>
  </si>
  <si>
    <t>х/в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</si>
  <si>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</si>
  <si>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</si>
  <si>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</si>
  <si>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</si>
  <si>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</si>
  <si>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</si>
  <si>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</si>
  <si>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</si>
  <si>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</si>
  <si>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</si>
  <si>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</si>
  <si>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</si>
  <si>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</si>
  <si>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</si>
  <si>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</si>
  <si>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</si>
  <si>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</si>
  <si>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</si>
  <si>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</si>
  <si>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</si>
  <si>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</si>
  <si>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</si>
  <si>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</si>
  <si>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</si>
  <si>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</si>
  <si>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</si>
  <si>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</si>
  <si>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</si>
  <si>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</si>
  <si>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</si>
  <si>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</si>
  <si>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</si>
  <si>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</si>
  <si>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</si>
  <si>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</si>
  <si>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__Ленинградская 46__на 2020год.</t>
  </si>
  <si>
    <t>очистка подвала от мусора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</si>
</sst>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.000_р_."/>
    <numFmt numFmtId="176" formatCode="#,##0_р_."/>
    <numFmt numFmtId="177" formatCode="#,##0.0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&quot;р.&quot;"/>
    <numFmt numFmtId="184" formatCode="#,##0&quot;р.&quot;"/>
    <numFmt numFmtId="185" formatCode="0.0000"/>
  </numFmts>
  <fonts count="48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1" fillId="33" borderId="11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2" fontId="1" fillId="33" borderId="10" xfId="0" applyNumberFormat="1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7" fillId="10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1" fillId="33" borderId="16" xfId="0" applyNumberFormat="1" applyFont="1" applyFill="1" applyBorder="1" applyAlignment="1">
      <alignment wrapText="1"/>
    </xf>
    <xf numFmtId="172" fontId="2" fillId="4" borderId="16" xfId="0" applyNumberFormat="1" applyFont="1" applyFill="1" applyBorder="1" applyAlignment="1">
      <alignment horizontal="center"/>
    </xf>
    <xf numFmtId="172" fontId="2" fillId="4" borderId="15" xfId="0" applyNumberFormat="1" applyFont="1" applyFill="1" applyBorder="1" applyAlignment="1">
      <alignment horizontal="center"/>
    </xf>
    <xf numFmtId="172" fontId="7" fillId="35" borderId="16" xfId="0" applyNumberFormat="1" applyFont="1" applyFill="1" applyBorder="1" applyAlignment="1">
      <alignment horizontal="center"/>
    </xf>
    <xf numFmtId="172" fontId="7" fillId="35" borderId="15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0" fontId="0" fillId="4" borderId="15" xfId="0" applyFill="1" applyBorder="1" applyAlignment="1">
      <alignment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1" fillId="0" borderId="19" xfId="0" applyNumberFormat="1" applyFont="1" applyBorder="1" applyAlignment="1">
      <alignment horizontal="left" wrapText="1"/>
    </xf>
    <xf numFmtId="2" fontId="1" fillId="0" borderId="20" xfId="0" applyNumberFormat="1" applyFont="1" applyBorder="1" applyAlignment="1">
      <alignment horizontal="left" wrapText="1"/>
    </xf>
    <xf numFmtId="2" fontId="1" fillId="0" borderId="21" xfId="0" applyNumberFormat="1" applyFont="1" applyBorder="1" applyAlignment="1">
      <alignment horizontal="left" wrapText="1"/>
    </xf>
    <xf numFmtId="2" fontId="1" fillId="0" borderId="22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textRotation="90" wrapText="1"/>
    </xf>
    <xf numFmtId="2" fontId="1" fillId="0" borderId="23" xfId="0" applyNumberFormat="1" applyFont="1" applyBorder="1" applyAlignment="1">
      <alignment horizontal="left" textRotation="90" wrapText="1"/>
    </xf>
    <xf numFmtId="2" fontId="1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2:R41"/>
  <sheetViews>
    <sheetView tabSelected="1" zoomScalePageLayoutView="0" workbookViewId="0" topLeftCell="A7">
      <selection activeCell="I14" sqref="I14"/>
    </sheetView>
  </sheetViews>
  <sheetFormatPr defaultColWidth="9.00390625" defaultRowHeight="12.75"/>
  <cols>
    <col min="18" max="18" width="10.125" style="0" bestFit="1" customWidth="1"/>
  </cols>
  <sheetData>
    <row r="2" spans="1:17" ht="15.7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2.75">
      <c r="A4" s="84"/>
      <c r="B4" s="85"/>
      <c r="C4" s="85"/>
      <c r="D4" s="85"/>
      <c r="E4" s="86"/>
      <c r="F4" s="87" t="s">
        <v>19</v>
      </c>
      <c r="G4" s="88"/>
      <c r="H4" s="88"/>
      <c r="I4" s="88"/>
      <c r="J4" s="88"/>
      <c r="K4" s="88"/>
      <c r="L4" s="88"/>
      <c r="M4" s="88"/>
      <c r="N4" s="88"/>
      <c r="O4" s="88"/>
      <c r="P4" s="89"/>
      <c r="Q4" s="1"/>
    </row>
    <row r="5" spans="1:17" ht="12.75">
      <c r="A5" s="3"/>
      <c r="B5" s="90" t="s">
        <v>20</v>
      </c>
      <c r="C5" s="91"/>
      <c r="D5" s="91"/>
      <c r="E5" s="92"/>
      <c r="F5" s="93" t="s">
        <v>0</v>
      </c>
      <c r="G5" s="94"/>
      <c r="H5" s="94"/>
      <c r="I5" s="94"/>
      <c r="J5" s="94"/>
      <c r="K5" s="94"/>
      <c r="L5" s="94"/>
      <c r="M5" s="94"/>
      <c r="N5" s="72" t="s">
        <v>21</v>
      </c>
      <c r="O5" s="73"/>
      <c r="P5" s="76" t="s">
        <v>22</v>
      </c>
      <c r="Q5" s="79" t="s">
        <v>6</v>
      </c>
    </row>
    <row r="6" spans="1:17" ht="12.75">
      <c r="A6" s="4"/>
      <c r="B6" s="66" t="s">
        <v>23</v>
      </c>
      <c r="C6" s="66" t="s">
        <v>1</v>
      </c>
      <c r="D6" s="66" t="s">
        <v>47</v>
      </c>
      <c r="E6" s="68" t="s">
        <v>2</v>
      </c>
      <c r="F6" s="70" t="s">
        <v>24</v>
      </c>
      <c r="G6" s="70" t="s">
        <v>52</v>
      </c>
      <c r="H6" s="70" t="s">
        <v>25</v>
      </c>
      <c r="I6" s="70" t="s">
        <v>26</v>
      </c>
      <c r="J6" s="70" t="s">
        <v>27</v>
      </c>
      <c r="K6" s="70" t="s">
        <v>53</v>
      </c>
      <c r="L6" s="63" t="s">
        <v>28</v>
      </c>
      <c r="M6" s="65"/>
      <c r="N6" s="74"/>
      <c r="O6" s="75"/>
      <c r="P6" s="77"/>
      <c r="Q6" s="80"/>
    </row>
    <row r="7" spans="1:17" ht="84">
      <c r="A7" s="6"/>
      <c r="B7" s="67"/>
      <c r="C7" s="67"/>
      <c r="D7" s="67"/>
      <c r="E7" s="69"/>
      <c r="F7" s="71"/>
      <c r="G7" s="71"/>
      <c r="H7" s="71"/>
      <c r="I7" s="71"/>
      <c r="J7" s="71"/>
      <c r="K7" s="71"/>
      <c r="L7" s="20" t="s">
        <v>48</v>
      </c>
      <c r="M7" s="20" t="s">
        <v>50</v>
      </c>
      <c r="N7" s="5" t="s">
        <v>29</v>
      </c>
      <c r="O7" s="5" t="s">
        <v>30</v>
      </c>
      <c r="P7" s="78"/>
      <c r="Q7" s="81"/>
    </row>
    <row r="8" spans="1:17" ht="12.75">
      <c r="A8" s="40" t="s">
        <v>49</v>
      </c>
      <c r="B8" s="21">
        <v>6.92</v>
      </c>
      <c r="C8" s="21">
        <v>3.48</v>
      </c>
      <c r="D8" s="21">
        <v>1.6</v>
      </c>
      <c r="E8" s="8">
        <f>SUM(B8:D8)</f>
        <v>12</v>
      </c>
      <c r="F8" s="24">
        <v>1.2</v>
      </c>
      <c r="G8" s="24">
        <v>1.78</v>
      </c>
      <c r="H8" s="24">
        <v>0.5</v>
      </c>
      <c r="I8" s="24">
        <v>0.49</v>
      </c>
      <c r="J8" s="24">
        <v>0.25</v>
      </c>
      <c r="K8" s="24">
        <v>2.2</v>
      </c>
      <c r="L8" s="24">
        <v>0</v>
      </c>
      <c r="M8" s="24">
        <v>0.5</v>
      </c>
      <c r="N8" s="22">
        <v>1.74</v>
      </c>
      <c r="O8" s="22">
        <v>1.74</v>
      </c>
      <c r="P8" s="23">
        <v>1.6</v>
      </c>
      <c r="Q8" s="7">
        <f>SUM(F8:P8)</f>
        <v>12</v>
      </c>
    </row>
    <row r="9" spans="1:17" ht="24">
      <c r="A9" s="60" t="s">
        <v>31</v>
      </c>
      <c r="B9" s="61"/>
      <c r="C9" s="61"/>
      <c r="D9" s="62"/>
      <c r="E9" s="8">
        <v>3624.1</v>
      </c>
      <c r="F9" s="63" t="s">
        <v>32</v>
      </c>
      <c r="G9" s="64"/>
      <c r="H9" s="64"/>
      <c r="I9" s="64"/>
      <c r="J9" s="64"/>
      <c r="K9" s="64"/>
      <c r="L9" s="64"/>
      <c r="M9" s="65"/>
      <c r="N9" s="47"/>
      <c r="O9" s="48"/>
      <c r="P9" s="7" t="s">
        <v>33</v>
      </c>
      <c r="Q9" s="7"/>
    </row>
    <row r="10" spans="1:17" ht="12.75">
      <c r="A10" s="49" t="s">
        <v>34</v>
      </c>
      <c r="B10" s="50"/>
      <c r="C10" s="50"/>
      <c r="D10" s="50"/>
      <c r="E10" s="51"/>
      <c r="F10" s="9">
        <f>E9*F8</f>
        <v>4348.92</v>
      </c>
      <c r="G10" s="9">
        <f>G8*E9</f>
        <v>6450.898</v>
      </c>
      <c r="H10" s="9">
        <f>H8*E9</f>
        <v>1812.05</v>
      </c>
      <c r="I10" s="9">
        <f>I8*E9</f>
        <v>1775.809</v>
      </c>
      <c r="J10" s="9">
        <f>J8*E9</f>
        <v>906.025</v>
      </c>
      <c r="K10" s="9">
        <f>K8*E9</f>
        <v>7973.02</v>
      </c>
      <c r="L10" s="9">
        <v>0</v>
      </c>
      <c r="M10" s="9">
        <f>M8*E9</f>
        <v>1812.05</v>
      </c>
      <c r="N10" s="9">
        <f>N8*E9</f>
        <v>6305.934</v>
      </c>
      <c r="O10" s="9">
        <f>O8*E9</f>
        <v>6305.934</v>
      </c>
      <c r="P10" s="9">
        <f>P8*E9</f>
        <v>5798.56</v>
      </c>
      <c r="Q10" s="9">
        <f>SUM(F10:P10)</f>
        <v>43489.2</v>
      </c>
    </row>
    <row r="11" spans="1:17" ht="12.75">
      <c r="A11" s="52" t="s">
        <v>35</v>
      </c>
      <c r="B11" s="52"/>
      <c r="C11" s="52"/>
      <c r="D11" s="52"/>
      <c r="E11" s="53"/>
      <c r="F11" s="54" t="s">
        <v>36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7" ht="12.75">
      <c r="A12" s="57" t="s">
        <v>37</v>
      </c>
      <c r="B12" s="57"/>
      <c r="C12" s="57"/>
      <c r="D12" s="58"/>
      <c r="E12" s="10">
        <v>196936.30000000016</v>
      </c>
      <c r="F12" s="37"/>
      <c r="G12" s="38"/>
      <c r="H12" s="11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2.75">
      <c r="A13" s="25"/>
      <c r="B13" s="59" t="s">
        <v>46</v>
      </c>
      <c r="C13" s="59"/>
      <c r="D13" s="26" t="s">
        <v>35</v>
      </c>
      <c r="E13" s="27" t="s">
        <v>17</v>
      </c>
      <c r="F13" s="37"/>
      <c r="G13" s="38"/>
      <c r="H13" s="11"/>
      <c r="I13" s="38"/>
      <c r="J13" s="38"/>
      <c r="K13" s="38"/>
      <c r="L13" s="38"/>
      <c r="M13" s="38"/>
      <c r="N13" s="38"/>
      <c r="O13" s="38"/>
      <c r="P13" s="38"/>
      <c r="Q13" s="39"/>
    </row>
    <row r="14" spans="1:18" ht="12.75">
      <c r="A14" s="12" t="s">
        <v>38</v>
      </c>
      <c r="B14" s="41">
        <v>53674.15</v>
      </c>
      <c r="C14" s="46"/>
      <c r="D14" s="28">
        <v>46813.59</v>
      </c>
      <c r="E14" s="29"/>
      <c r="F14" s="13">
        <f>E9*F8</f>
        <v>4348.92</v>
      </c>
      <c r="G14" s="13">
        <v>6448.05</v>
      </c>
      <c r="H14" s="14">
        <v>1812.05</v>
      </c>
      <c r="I14" s="13">
        <v>1680</v>
      </c>
      <c r="J14" s="13">
        <v>906.025</v>
      </c>
      <c r="K14" s="13">
        <v>7973.02</v>
      </c>
      <c r="L14" s="13">
        <f>2734.4+5120.78</f>
        <v>7855.18</v>
      </c>
      <c r="M14" s="13">
        <v>0</v>
      </c>
      <c r="N14" s="30">
        <v>0</v>
      </c>
      <c r="O14" s="30">
        <v>0</v>
      </c>
      <c r="P14" s="13">
        <v>5798.56</v>
      </c>
      <c r="Q14" s="15">
        <f>SUM(F14:P14)</f>
        <v>36821.805</v>
      </c>
      <c r="R14" s="2"/>
    </row>
    <row r="15" spans="1:18" ht="12.75">
      <c r="A15" s="12" t="s">
        <v>39</v>
      </c>
      <c r="B15" s="41">
        <v>51261.84</v>
      </c>
      <c r="C15" s="42"/>
      <c r="D15" s="28">
        <v>52180.99</v>
      </c>
      <c r="E15" s="29"/>
      <c r="F15" s="13">
        <v>4348.92</v>
      </c>
      <c r="G15" s="13">
        <v>6448.05</v>
      </c>
      <c r="H15" s="14">
        <v>1812.05</v>
      </c>
      <c r="I15" s="13">
        <v>1680</v>
      </c>
      <c r="J15" s="13">
        <v>906.025</v>
      </c>
      <c r="K15" s="13">
        <v>7973.02</v>
      </c>
      <c r="L15" s="13">
        <f>4443.4+5931.03</f>
        <v>10374.43</v>
      </c>
      <c r="M15" s="13">
        <v>2864</v>
      </c>
      <c r="N15" s="30">
        <v>533</v>
      </c>
      <c r="O15" s="30">
        <v>0</v>
      </c>
      <c r="P15" s="13">
        <v>5798.56</v>
      </c>
      <c r="Q15" s="15">
        <f>SUM(F15:P15)</f>
        <v>42738.055</v>
      </c>
      <c r="R15" s="2"/>
    </row>
    <row r="16" spans="1:18" ht="12.75">
      <c r="A16" s="12" t="s">
        <v>8</v>
      </c>
      <c r="B16" s="41">
        <v>53780.84</v>
      </c>
      <c r="C16" s="42"/>
      <c r="D16" s="28">
        <v>45792.86</v>
      </c>
      <c r="E16" s="29"/>
      <c r="F16" s="13">
        <v>4348.92</v>
      </c>
      <c r="G16" s="13">
        <v>6448.05</v>
      </c>
      <c r="H16" s="14">
        <v>1812.05</v>
      </c>
      <c r="I16" s="13">
        <v>1680</v>
      </c>
      <c r="J16" s="13">
        <v>906.025</v>
      </c>
      <c r="K16" s="13">
        <v>7973.02</v>
      </c>
      <c r="L16" s="13">
        <f>2905.3+4847.61</f>
        <v>7752.91</v>
      </c>
      <c r="M16" s="13">
        <v>0</v>
      </c>
      <c r="N16" s="30">
        <v>5323</v>
      </c>
      <c r="O16" s="30">
        <v>0</v>
      </c>
      <c r="P16" s="13">
        <v>5798.56</v>
      </c>
      <c r="Q16" s="15">
        <f>SUM(F16:P16)</f>
        <v>42042.535</v>
      </c>
      <c r="R16" s="2"/>
    </row>
    <row r="17" spans="1:18" ht="12.75">
      <c r="A17" s="12" t="s">
        <v>40</v>
      </c>
      <c r="B17" s="41"/>
      <c r="C17" s="42"/>
      <c r="D17" s="28"/>
      <c r="E17" s="29"/>
      <c r="F17" s="13"/>
      <c r="G17" s="13"/>
      <c r="H17" s="14"/>
      <c r="I17" s="13"/>
      <c r="J17" s="13"/>
      <c r="K17" s="13"/>
      <c r="L17" s="13"/>
      <c r="M17" s="13"/>
      <c r="N17" s="30"/>
      <c r="O17" s="30"/>
      <c r="P17" s="13"/>
      <c r="Q17" s="15"/>
      <c r="R17" s="2"/>
    </row>
    <row r="18" spans="1:17" ht="12.75">
      <c r="A18" s="12" t="s">
        <v>10</v>
      </c>
      <c r="B18" s="41"/>
      <c r="C18" s="42"/>
      <c r="D18" s="28"/>
      <c r="E18" s="29"/>
      <c r="F18" s="13"/>
      <c r="G18" s="13"/>
      <c r="H18" s="14"/>
      <c r="I18" s="13"/>
      <c r="J18" s="13"/>
      <c r="K18" s="13"/>
      <c r="L18" s="13"/>
      <c r="M18" s="13"/>
      <c r="N18" s="30"/>
      <c r="O18" s="30"/>
      <c r="P18" s="13"/>
      <c r="Q18" s="15"/>
    </row>
    <row r="19" spans="1:17" ht="12.75">
      <c r="A19" s="12" t="s">
        <v>11</v>
      </c>
      <c r="B19" s="41"/>
      <c r="C19" s="42"/>
      <c r="D19" s="28"/>
      <c r="E19" s="29"/>
      <c r="F19" s="13"/>
      <c r="G19" s="13"/>
      <c r="H19" s="14"/>
      <c r="I19" s="13"/>
      <c r="J19" s="13"/>
      <c r="K19" s="13"/>
      <c r="L19" s="13"/>
      <c r="M19" s="13"/>
      <c r="N19" s="30"/>
      <c r="O19" s="30"/>
      <c r="P19" s="13"/>
      <c r="Q19" s="15"/>
    </row>
    <row r="20" spans="1:17" ht="12.75">
      <c r="A20" s="12" t="s">
        <v>12</v>
      </c>
      <c r="B20" s="41"/>
      <c r="C20" s="42"/>
      <c r="D20" s="28"/>
      <c r="E20" s="29"/>
      <c r="F20" s="13"/>
      <c r="G20" s="13"/>
      <c r="H20" s="14"/>
      <c r="I20" s="13"/>
      <c r="J20" s="13"/>
      <c r="K20" s="13"/>
      <c r="L20" s="13"/>
      <c r="M20" s="13"/>
      <c r="N20" s="30"/>
      <c r="O20" s="30"/>
      <c r="P20" s="13"/>
      <c r="Q20" s="15"/>
    </row>
    <row r="21" spans="1:18" ht="12.75">
      <c r="A21" s="12" t="s">
        <v>13</v>
      </c>
      <c r="B21" s="41"/>
      <c r="C21" s="42"/>
      <c r="D21" s="28"/>
      <c r="E21" s="29"/>
      <c r="F21" s="13"/>
      <c r="G21" s="13"/>
      <c r="H21" s="14"/>
      <c r="I21" s="13"/>
      <c r="J21" s="13"/>
      <c r="K21" s="13"/>
      <c r="L21" s="13"/>
      <c r="M21" s="13"/>
      <c r="N21" s="30"/>
      <c r="O21" s="30"/>
      <c r="P21" s="13"/>
      <c r="Q21" s="15"/>
      <c r="R21" s="2"/>
    </row>
    <row r="22" spans="1:17" ht="12.75">
      <c r="A22" s="12" t="s">
        <v>41</v>
      </c>
      <c r="B22" s="41"/>
      <c r="C22" s="42"/>
      <c r="D22" s="28"/>
      <c r="E22" s="29"/>
      <c r="F22" s="13"/>
      <c r="G22" s="13"/>
      <c r="H22" s="14"/>
      <c r="I22" s="13"/>
      <c r="J22" s="13"/>
      <c r="K22" s="13"/>
      <c r="L22" s="13"/>
      <c r="M22" s="13"/>
      <c r="N22" s="30"/>
      <c r="O22" s="30"/>
      <c r="P22" s="13"/>
      <c r="Q22" s="15"/>
    </row>
    <row r="23" spans="1:17" ht="12.75">
      <c r="A23" s="12" t="s">
        <v>42</v>
      </c>
      <c r="B23" s="41"/>
      <c r="C23" s="42"/>
      <c r="D23" s="28"/>
      <c r="E23" s="29"/>
      <c r="F23" s="13"/>
      <c r="G23" s="13"/>
      <c r="H23" s="14"/>
      <c r="I23" s="13"/>
      <c r="J23" s="13"/>
      <c r="K23" s="13"/>
      <c r="L23" s="13"/>
      <c r="M23" s="13"/>
      <c r="N23" s="30"/>
      <c r="O23" s="30"/>
      <c r="P23" s="13"/>
      <c r="Q23" s="15"/>
    </row>
    <row r="24" spans="1:17" ht="12.75">
      <c r="A24" s="12" t="s">
        <v>43</v>
      </c>
      <c r="B24" s="41"/>
      <c r="C24" s="42"/>
      <c r="D24" s="28"/>
      <c r="E24" s="29"/>
      <c r="F24" s="13"/>
      <c r="G24" s="13"/>
      <c r="H24" s="14"/>
      <c r="I24" s="13"/>
      <c r="J24" s="13"/>
      <c r="K24" s="13"/>
      <c r="L24" s="13"/>
      <c r="M24" s="13"/>
      <c r="N24" s="30"/>
      <c r="O24" s="30"/>
      <c r="P24" s="13"/>
      <c r="Q24" s="15"/>
    </row>
    <row r="25" spans="1:17" ht="12.75">
      <c r="A25" s="12" t="s">
        <v>44</v>
      </c>
      <c r="B25" s="41"/>
      <c r="C25" s="42"/>
      <c r="D25" s="28"/>
      <c r="E25" s="29"/>
      <c r="F25" s="13"/>
      <c r="G25" s="13"/>
      <c r="H25" s="14"/>
      <c r="I25" s="13"/>
      <c r="J25" s="13"/>
      <c r="K25" s="13"/>
      <c r="L25" s="13"/>
      <c r="M25" s="13"/>
      <c r="N25" s="30"/>
      <c r="O25" s="30"/>
      <c r="P25" s="13"/>
      <c r="Q25" s="15"/>
    </row>
    <row r="26" spans="1:17" ht="24">
      <c r="A26" s="16" t="s">
        <v>45</v>
      </c>
      <c r="B26" s="41">
        <v>0</v>
      </c>
      <c r="C26" s="42"/>
      <c r="D26" s="28">
        <v>2700</v>
      </c>
      <c r="E26" s="19"/>
      <c r="F26" s="13"/>
      <c r="G26" s="13"/>
      <c r="H26" s="13"/>
      <c r="I26" s="13"/>
      <c r="J26" s="13"/>
      <c r="K26" s="13"/>
      <c r="L26" s="13"/>
      <c r="M26" s="13"/>
      <c r="N26" s="30"/>
      <c r="O26" s="30"/>
      <c r="P26" s="13"/>
      <c r="Q26" s="15"/>
    </row>
    <row r="27" spans="1:17" ht="12.75">
      <c r="A27" s="31" t="s">
        <v>2</v>
      </c>
      <c r="B27" s="43">
        <f>SUM(B14:B26)</f>
        <v>158716.83</v>
      </c>
      <c r="C27" s="44"/>
      <c r="D27" s="32">
        <f>SUM(D14:D26)</f>
        <v>147487.44</v>
      </c>
      <c r="E27" s="32"/>
      <c r="F27" s="32">
        <f aca="true" t="shared" si="0" ref="F27:Q27">SUM(F14:F26)</f>
        <v>13046.76</v>
      </c>
      <c r="G27" s="32">
        <f t="shared" si="0"/>
        <v>19344.15</v>
      </c>
      <c r="H27" s="32">
        <f t="shared" si="0"/>
        <v>5436.15</v>
      </c>
      <c r="I27" s="32">
        <f t="shared" si="0"/>
        <v>5040</v>
      </c>
      <c r="J27" s="32">
        <f t="shared" si="0"/>
        <v>2718.075</v>
      </c>
      <c r="K27" s="32">
        <f t="shared" si="0"/>
        <v>23919.06</v>
      </c>
      <c r="L27" s="32">
        <f t="shared" si="0"/>
        <v>25982.52</v>
      </c>
      <c r="M27" s="32">
        <f t="shared" si="0"/>
        <v>2864</v>
      </c>
      <c r="N27" s="32">
        <f t="shared" si="0"/>
        <v>5856</v>
      </c>
      <c r="O27" s="32">
        <f t="shared" si="0"/>
        <v>0</v>
      </c>
      <c r="P27" s="32">
        <f t="shared" si="0"/>
        <v>17395.68</v>
      </c>
      <c r="Q27" s="34">
        <f t="shared" si="0"/>
        <v>121602.395</v>
      </c>
    </row>
    <row r="28" spans="1:17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3" t="s">
        <v>16</v>
      </c>
      <c r="P28" s="45">
        <f>E12+D27-Q27</f>
        <v>222821.34500000015</v>
      </c>
      <c r="Q28" s="45"/>
    </row>
    <row r="29" spans="2:4" ht="12.75">
      <c r="B29" t="s">
        <v>7</v>
      </c>
      <c r="C29">
        <v>2864</v>
      </c>
      <c r="D29" t="s">
        <v>55</v>
      </c>
    </row>
    <row r="30" spans="11:15" ht="12.75">
      <c r="K30" s="35" t="s">
        <v>5</v>
      </c>
      <c r="L30" s="35">
        <v>2734.4</v>
      </c>
      <c r="M30" s="35" t="s">
        <v>18</v>
      </c>
      <c r="N30" s="35">
        <v>5120.78</v>
      </c>
      <c r="O30" s="35" t="s">
        <v>51</v>
      </c>
    </row>
    <row r="31" spans="11:15" ht="12.75">
      <c r="K31" s="35" t="s">
        <v>7</v>
      </c>
      <c r="L31" s="35">
        <v>4443.4</v>
      </c>
      <c r="M31" s="35" t="s">
        <v>18</v>
      </c>
      <c r="N31" s="35">
        <v>5931.03</v>
      </c>
      <c r="O31" s="35" t="s">
        <v>51</v>
      </c>
    </row>
    <row r="32" spans="11:15" ht="12.75">
      <c r="K32" s="35" t="s">
        <v>8</v>
      </c>
      <c r="L32" s="35">
        <v>2905.3</v>
      </c>
      <c r="M32" s="35" t="s">
        <v>18</v>
      </c>
      <c r="N32" s="35">
        <v>4847.61</v>
      </c>
      <c r="O32" s="35" t="s">
        <v>51</v>
      </c>
    </row>
    <row r="33" spans="7:15" ht="12.75">
      <c r="G33" s="2"/>
      <c r="K33" s="35" t="s">
        <v>9</v>
      </c>
      <c r="L33" s="35"/>
      <c r="M33" s="35" t="s">
        <v>18</v>
      </c>
      <c r="N33" s="35"/>
      <c r="O33" s="35" t="s">
        <v>51</v>
      </c>
    </row>
    <row r="34" spans="3:15" ht="12.75">
      <c r="C34" s="36"/>
      <c r="K34" s="35" t="s">
        <v>10</v>
      </c>
      <c r="L34" s="35"/>
      <c r="M34" s="35" t="s">
        <v>18</v>
      </c>
      <c r="N34" s="35"/>
      <c r="O34" s="35" t="s">
        <v>51</v>
      </c>
    </row>
    <row r="35" spans="3:15" ht="12.75">
      <c r="C35" s="36"/>
      <c r="D35" s="36"/>
      <c r="K35" s="35" t="s">
        <v>11</v>
      </c>
      <c r="L35" s="35"/>
      <c r="M35" s="35" t="s">
        <v>18</v>
      </c>
      <c r="N35" s="35"/>
      <c r="O35" s="35" t="s">
        <v>51</v>
      </c>
    </row>
    <row r="36" spans="3:15" ht="12.75">
      <c r="C36" s="36"/>
      <c r="K36" s="35" t="s">
        <v>12</v>
      </c>
      <c r="L36" s="35"/>
      <c r="M36" s="35" t="s">
        <v>18</v>
      </c>
      <c r="N36" s="35"/>
      <c r="O36" s="35" t="s">
        <v>51</v>
      </c>
    </row>
    <row r="37" spans="3:15" ht="12.75">
      <c r="C37" s="36"/>
      <c r="K37" s="35" t="s">
        <v>13</v>
      </c>
      <c r="L37" s="35"/>
      <c r="M37" s="35" t="s">
        <v>18</v>
      </c>
      <c r="N37" s="35"/>
      <c r="O37" s="35" t="s">
        <v>51</v>
      </c>
    </row>
    <row r="38" spans="3:15" ht="12.75">
      <c r="C38" s="36"/>
      <c r="K38" s="35" t="s">
        <v>14</v>
      </c>
      <c r="L38" s="35"/>
      <c r="M38" s="35" t="s">
        <v>18</v>
      </c>
      <c r="N38" s="35"/>
      <c r="O38" s="35" t="s">
        <v>51</v>
      </c>
    </row>
    <row r="39" spans="3:15" ht="12.75">
      <c r="C39" s="36"/>
      <c r="K39" s="35" t="s">
        <v>15</v>
      </c>
      <c r="L39" s="35"/>
      <c r="M39" s="35" t="s">
        <v>18</v>
      </c>
      <c r="N39" s="35"/>
      <c r="O39" s="35" t="s">
        <v>51</v>
      </c>
    </row>
    <row r="40" spans="11:15" ht="12.75">
      <c r="K40" s="35" t="s">
        <v>3</v>
      </c>
      <c r="L40" s="35"/>
      <c r="M40" s="35" t="s">
        <v>18</v>
      </c>
      <c r="N40" s="35"/>
      <c r="O40" s="35" t="s">
        <v>51</v>
      </c>
    </row>
    <row r="41" spans="11:15" ht="12.75">
      <c r="K41" s="35" t="s">
        <v>4</v>
      </c>
      <c r="L41" s="35"/>
      <c r="M41" s="35" t="s">
        <v>18</v>
      </c>
      <c r="N41" s="35"/>
      <c r="O41" s="35" t="s">
        <v>51</v>
      </c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den</cp:lastModifiedBy>
  <cp:lastPrinted>2020-01-28T12:45:08Z</cp:lastPrinted>
  <dcterms:created xsi:type="dcterms:W3CDTF">2012-12-17T06:03:29Z</dcterms:created>
  <dcterms:modified xsi:type="dcterms:W3CDTF">2020-05-25T05:21:25Z</dcterms:modified>
  <cp:category/>
  <cp:version/>
  <cp:contentType/>
  <cp:contentStatus/>
</cp:coreProperties>
</file>