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3515" windowHeight="4845" firstSheet="1" activeTab="1"/>
  </bookViews>
  <sheets>
    <sheet name="Лист1" sheetId="1" state="hidden" r:id="rId1"/>
    <sheet name="2020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N1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2650-проверка дымохода и вентканала</t>
        </r>
      </text>
    </comment>
  </commentList>
</comments>
</file>

<file path=xl/sharedStrings.xml><?xml version="1.0" encoding="utf-8"?>
<sst xmlns="http://schemas.openxmlformats.org/spreadsheetml/2006/main" count="88" uniqueCount="58">
  <si>
    <t>май</t>
  </si>
  <si>
    <t>июнь</t>
  </si>
  <si>
    <t>июль</t>
  </si>
  <si>
    <t>Содержание</t>
  </si>
  <si>
    <t>август</t>
  </si>
  <si>
    <t>ремонт</t>
  </si>
  <si>
    <t>итого</t>
  </si>
  <si>
    <t>январь</t>
  </si>
  <si>
    <t>ИТОГО</t>
  </si>
  <si>
    <t>февраль</t>
  </si>
  <si>
    <t>март</t>
  </si>
  <si>
    <t>апрель</t>
  </si>
  <si>
    <t>сентябрь</t>
  </si>
  <si>
    <t>октябрь</t>
  </si>
  <si>
    <t>ноябрь</t>
  </si>
  <si>
    <t>декабрь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</si>
  <si>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</si>
  <si>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</si>
  <si>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</si>
  <si>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</si>
  <si>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</si>
  <si>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</si>
  <si>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</si>
  <si>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управле-ние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</si>
  <si>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</si>
  <si>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</si>
  <si>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</si>
  <si>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</si>
  <si>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</si>
  <si>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>работы по содержанию помещений, входящих в состав общего имущества, уборка подъездов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</si>
  <si>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</si>
  <si>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</si>
  <si>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</si>
  <si>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</si>
  <si>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</si>
  <si>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</si>
  <si>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</si>
  <si>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</si>
  <si>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</si>
  <si>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</si>
  <si>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</si>
  <si>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</si>
  <si>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</si>
  <si>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</si>
  <si>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</si>
  <si>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</si>
  <si>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</si>
  <si>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</si>
  <si>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начислено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</si>
  <si>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</si>
  <si>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</si>
  <si>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</si>
  <si>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эл-во</t>
  </si>
  <si>
    <t>Боброва</t>
  </si>
  <si>
    <t>х/в</t>
  </si>
  <si>
    <t>общехозяйственные расходы</t>
  </si>
  <si>
    <t>Информация о доходах и расходах по дому __Тургенева 15__на 2020год.</t>
  </si>
  <si>
    <t>проверка дымохода и вентканала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</si>
</sst>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[$-FC19]d\ mmmm\ yyyy\ &quot;г.&quot;"/>
    <numFmt numFmtId="174" formatCode="0.000"/>
    <numFmt numFmtId="175" formatCode="#,##0.000_р_."/>
    <numFmt numFmtId="176" formatCode="#,##0.0_р_."/>
    <numFmt numFmtId="177" formatCode="0.0"/>
    <numFmt numFmtId="178" formatCode="#,##0.0000_р_."/>
    <numFmt numFmtId="179" formatCode="#,##0.00000_р_.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р_."/>
    <numFmt numFmtId="186" formatCode="#,##0&quot;р.&quot;"/>
    <numFmt numFmtId="187" formatCode="0.0000"/>
  </numFmts>
  <fonts count="47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8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4" fillId="32" borderId="11" xfId="0" applyNumberFormat="1" applyFont="1" applyFill="1" applyBorder="1" applyAlignment="1">
      <alignment/>
    </xf>
    <xf numFmtId="2" fontId="4" fillId="0" borderId="13" xfId="0" applyNumberFormat="1" applyFont="1" applyBorder="1" applyAlignment="1">
      <alignment horizontal="center" vertical="top" wrapText="1"/>
    </xf>
    <xf numFmtId="4" fontId="5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4" fontId="1" fillId="32" borderId="10" xfId="0" applyNumberFormat="1" applyFont="1" applyFill="1" applyBorder="1" applyAlignment="1">
      <alignment/>
    </xf>
    <xf numFmtId="2" fontId="1" fillId="13" borderId="14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17" fontId="5" fillId="33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5" fillId="12" borderId="10" xfId="0" applyNumberFormat="1" applyFont="1" applyFill="1" applyBorder="1" applyAlignment="1">
      <alignment horizontal="left" wrapText="1"/>
    </xf>
    <xf numFmtId="172" fontId="1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2" fillId="7" borderId="10" xfId="0" applyNumberFormat="1" applyFont="1" applyFill="1" applyBorder="1" applyAlignment="1">
      <alignment/>
    </xf>
    <xf numFmtId="172" fontId="2" fillId="34" borderId="10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2" fontId="1" fillId="0" borderId="13" xfId="0" applyNumberFormat="1" applyFont="1" applyBorder="1" applyAlignment="1">
      <alignment horizontal="center" vertical="top"/>
    </xf>
    <xf numFmtId="2" fontId="4" fillId="32" borderId="10" xfId="0" applyNumberFormat="1" applyFont="1" applyFill="1" applyBorder="1" applyAlignment="1">
      <alignment vertical="top" wrapText="1"/>
    </xf>
    <xf numFmtId="2" fontId="4" fillId="32" borderId="13" xfId="0" applyNumberFormat="1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2" fillId="35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2" fontId="1" fillId="32" borderId="10" xfId="0" applyNumberFormat="1" applyFont="1" applyFill="1" applyBorder="1" applyAlignment="1">
      <alignment horizontal="right" vertical="top" wrapText="1"/>
    </xf>
    <xf numFmtId="172" fontId="1" fillId="13" borderId="0" xfId="0" applyNumberFormat="1" applyFont="1" applyFill="1" applyBorder="1" applyAlignment="1">
      <alignment/>
    </xf>
    <xf numFmtId="0" fontId="8" fillId="32" borderId="10" xfId="0" applyNumberFormat="1" applyFont="1" applyFill="1" applyBorder="1" applyAlignment="1">
      <alignment wrapText="1"/>
    </xf>
    <xf numFmtId="4" fontId="1" fillId="32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 vertical="top" wrapText="1"/>
    </xf>
    <xf numFmtId="2" fontId="0" fillId="13" borderId="17" xfId="0" applyNumberFormat="1" applyFont="1" applyFill="1" applyBorder="1" applyAlignment="1">
      <alignment horizontal="center" vertical="top" wrapText="1"/>
    </xf>
    <xf numFmtId="172" fontId="1" fillId="36" borderId="17" xfId="0" applyNumberFormat="1" applyFont="1" applyFill="1" applyBorder="1" applyAlignment="1">
      <alignment horizontal="center"/>
    </xf>
    <xf numFmtId="172" fontId="1" fillId="36" borderId="16" xfId="0" applyNumberFormat="1" applyFont="1" applyFill="1" applyBorder="1" applyAlignment="1">
      <alignment horizontal="center"/>
    </xf>
    <xf numFmtId="172" fontId="1" fillId="34" borderId="17" xfId="0" applyNumberFormat="1" applyFont="1" applyFill="1" applyBorder="1" applyAlignment="1">
      <alignment horizontal="center"/>
    </xf>
    <xf numFmtId="172" fontId="1" fillId="34" borderId="16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0" fontId="0" fillId="7" borderId="17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0" fontId="3" fillId="32" borderId="14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4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1" fillId="32" borderId="14" xfId="0" applyFont="1" applyFill="1" applyBorder="1" applyAlignment="1">
      <alignment horizontal="center" wrapText="1"/>
    </xf>
    <xf numFmtId="0" fontId="1" fillId="32" borderId="16" xfId="0" applyFont="1" applyFill="1" applyBorder="1" applyAlignment="1">
      <alignment horizontal="center" wrapText="1"/>
    </xf>
    <xf numFmtId="0" fontId="1" fillId="37" borderId="10" xfId="0" applyFont="1" applyFill="1" applyBorder="1" applyAlignment="1">
      <alignment horizontal="center" wrapText="1"/>
    </xf>
    <xf numFmtId="0" fontId="0" fillId="36" borderId="16" xfId="0" applyFill="1" applyBorder="1" applyAlignment="1">
      <alignment/>
    </xf>
    <xf numFmtId="0" fontId="0" fillId="0" borderId="17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2" fontId="4" fillId="0" borderId="17" xfId="0" applyNumberFormat="1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left" wrapText="1"/>
    </xf>
    <xf numFmtId="2" fontId="4" fillId="0" borderId="20" xfId="0" applyNumberFormat="1" applyFont="1" applyBorder="1" applyAlignment="1">
      <alignment horizontal="left" wrapText="1"/>
    </xf>
    <xf numFmtId="2" fontId="4" fillId="0" borderId="21" xfId="0" applyNumberFormat="1" applyFont="1" applyBorder="1" applyAlignment="1">
      <alignment horizontal="left" wrapText="1"/>
    </xf>
    <xf numFmtId="2" fontId="4" fillId="0" borderId="22" xfId="0" applyNumberFormat="1" applyFont="1" applyBorder="1" applyAlignment="1">
      <alignment horizontal="left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4" fillId="0" borderId="12" xfId="0" applyNumberFormat="1" applyFont="1" applyBorder="1" applyAlignment="1">
      <alignment horizontal="left" textRotation="90" wrapText="1"/>
    </xf>
    <xf numFmtId="2" fontId="4" fillId="0" borderId="23" xfId="0" applyNumberFormat="1" applyFont="1" applyBorder="1" applyAlignment="1">
      <alignment horizontal="left" textRotation="90" wrapText="1"/>
    </xf>
    <xf numFmtId="2" fontId="4" fillId="0" borderId="13" xfId="0" applyNumberFormat="1" applyFont="1" applyBorder="1" applyAlignment="1">
      <alignment horizontal="left" textRotation="90" wrapText="1"/>
    </xf>
    <xf numFmtId="2" fontId="7" fillId="0" borderId="12" xfId="0" applyNumberFormat="1" applyFont="1" applyBorder="1" applyAlignment="1">
      <alignment horizontal="center" wrapText="1"/>
    </xf>
    <xf numFmtId="2" fontId="7" fillId="0" borderId="23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FF"/>
  </sheetPr>
  <dimension ref="A2:R42"/>
  <sheetViews>
    <sheetView tabSelected="1" zoomScalePageLayoutView="0" workbookViewId="0" topLeftCell="A16">
      <selection activeCell="M17" sqref="M17"/>
    </sheetView>
  </sheetViews>
  <sheetFormatPr defaultColWidth="9.00390625" defaultRowHeight="12.75"/>
  <sheetData>
    <row r="2" spans="1:18" ht="15.75">
      <c r="A2" s="73" t="s">
        <v>56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ht="12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1:18" ht="12.75">
      <c r="A4" s="75"/>
      <c r="B4" s="76"/>
      <c r="C4" s="76"/>
      <c r="D4" s="76"/>
      <c r="E4" s="77"/>
      <c r="F4" s="78" t="s">
        <v>18</v>
      </c>
      <c r="G4" s="79"/>
      <c r="H4" s="79"/>
      <c r="I4" s="79"/>
      <c r="J4" s="79"/>
      <c r="K4" s="79"/>
      <c r="L4" s="79"/>
      <c r="M4" s="79"/>
      <c r="N4" s="79"/>
      <c r="O4" s="79"/>
      <c r="P4" s="79"/>
      <c r="Q4" s="80"/>
      <c r="R4" s="2"/>
    </row>
    <row r="5" spans="1:18" ht="12.75">
      <c r="A5" s="4"/>
      <c r="B5" s="81" t="s">
        <v>19</v>
      </c>
      <c r="C5" s="82"/>
      <c r="D5" s="82"/>
      <c r="E5" s="83"/>
      <c r="F5" s="84" t="s">
        <v>3</v>
      </c>
      <c r="G5" s="85"/>
      <c r="H5" s="85"/>
      <c r="I5" s="85"/>
      <c r="J5" s="85"/>
      <c r="K5" s="85"/>
      <c r="L5" s="85"/>
      <c r="M5" s="85"/>
      <c r="N5" s="85"/>
      <c r="O5" s="86" t="s">
        <v>20</v>
      </c>
      <c r="P5" s="87"/>
      <c r="Q5" s="92" t="s">
        <v>21</v>
      </c>
      <c r="R5" s="95" t="s">
        <v>8</v>
      </c>
    </row>
    <row r="6" spans="1:18" ht="12.75">
      <c r="A6" s="5"/>
      <c r="B6" s="67" t="s">
        <v>22</v>
      </c>
      <c r="C6" s="67" t="s">
        <v>5</v>
      </c>
      <c r="D6" s="67" t="s">
        <v>23</v>
      </c>
      <c r="E6" s="69" t="s">
        <v>6</v>
      </c>
      <c r="F6" s="90" t="s">
        <v>24</v>
      </c>
      <c r="G6" s="90" t="s">
        <v>25</v>
      </c>
      <c r="H6" s="90" t="s">
        <v>26</v>
      </c>
      <c r="I6" s="90" t="s">
        <v>27</v>
      </c>
      <c r="J6" s="90" t="s">
        <v>28</v>
      </c>
      <c r="K6" s="90" t="s">
        <v>29</v>
      </c>
      <c r="L6" s="90" t="s">
        <v>55</v>
      </c>
      <c r="M6" s="64" t="s">
        <v>30</v>
      </c>
      <c r="N6" s="66"/>
      <c r="O6" s="88"/>
      <c r="P6" s="89"/>
      <c r="Q6" s="93"/>
      <c r="R6" s="96"/>
    </row>
    <row r="7" spans="1:18" ht="84">
      <c r="A7" s="7"/>
      <c r="B7" s="68"/>
      <c r="C7" s="68"/>
      <c r="D7" s="68"/>
      <c r="E7" s="70"/>
      <c r="F7" s="91"/>
      <c r="G7" s="91"/>
      <c r="H7" s="91"/>
      <c r="I7" s="91"/>
      <c r="J7" s="91"/>
      <c r="K7" s="91"/>
      <c r="L7" s="91"/>
      <c r="M7" s="28" t="s">
        <v>49</v>
      </c>
      <c r="N7" s="28" t="s">
        <v>51</v>
      </c>
      <c r="O7" s="6" t="s">
        <v>31</v>
      </c>
      <c r="P7" s="6" t="s">
        <v>32</v>
      </c>
      <c r="Q7" s="94"/>
      <c r="R7" s="97"/>
    </row>
    <row r="8" spans="1:18" ht="12.75">
      <c r="A8" s="40" t="s">
        <v>50</v>
      </c>
      <c r="B8" s="29">
        <v>12.07</v>
      </c>
      <c r="C8" s="29">
        <v>1.33</v>
      </c>
      <c r="D8" s="29">
        <v>1.6</v>
      </c>
      <c r="E8" s="41">
        <f>SUM(B8:D8)</f>
        <v>15</v>
      </c>
      <c r="F8" s="38">
        <v>1.2</v>
      </c>
      <c r="G8" s="38">
        <v>2.22</v>
      </c>
      <c r="H8" s="38">
        <v>1.8</v>
      </c>
      <c r="I8" s="38">
        <v>0.37</v>
      </c>
      <c r="J8" s="38">
        <v>1.9</v>
      </c>
      <c r="K8" s="38">
        <v>2.38</v>
      </c>
      <c r="L8" s="38">
        <v>2.2</v>
      </c>
      <c r="M8" s="38">
        <v>0</v>
      </c>
      <c r="N8" s="38">
        <v>0</v>
      </c>
      <c r="O8" s="30">
        <v>0.7</v>
      </c>
      <c r="P8" s="30">
        <v>0.63</v>
      </c>
      <c r="Q8" s="31">
        <v>1.6</v>
      </c>
      <c r="R8" s="42">
        <f>SUM(F8:Q8)</f>
        <v>15</v>
      </c>
    </row>
    <row r="9" spans="1:18" ht="24">
      <c r="A9" s="61" t="s">
        <v>33</v>
      </c>
      <c r="B9" s="62"/>
      <c r="C9" s="62"/>
      <c r="D9" s="63"/>
      <c r="E9" s="9">
        <v>3309.85</v>
      </c>
      <c r="F9" s="64" t="s">
        <v>34</v>
      </c>
      <c r="G9" s="65"/>
      <c r="H9" s="65"/>
      <c r="I9" s="65"/>
      <c r="J9" s="65"/>
      <c r="K9" s="65"/>
      <c r="L9" s="65"/>
      <c r="M9" s="65"/>
      <c r="N9" s="66"/>
      <c r="O9" s="71"/>
      <c r="P9" s="72"/>
      <c r="Q9" s="8" t="s">
        <v>35</v>
      </c>
      <c r="R9" s="8"/>
    </row>
    <row r="10" spans="1:18" ht="12.75">
      <c r="A10" s="49" t="s">
        <v>36</v>
      </c>
      <c r="B10" s="50"/>
      <c r="C10" s="50"/>
      <c r="D10" s="50"/>
      <c r="E10" s="51"/>
      <c r="F10" s="10">
        <f>E9*F8</f>
        <v>3971.8199999999997</v>
      </c>
      <c r="G10" s="10">
        <f>G8*E9</f>
        <v>7347.867</v>
      </c>
      <c r="H10" s="10">
        <f>H8*E9</f>
        <v>5957.73</v>
      </c>
      <c r="I10" s="10">
        <f>I8*E9</f>
        <v>1224.6444999999999</v>
      </c>
      <c r="J10" s="10">
        <f>J8*E9</f>
        <v>6288.714999999999</v>
      </c>
      <c r="K10" s="10">
        <f>E9*K8</f>
        <v>7877.442999999999</v>
      </c>
      <c r="L10" s="10">
        <f>E9*L8</f>
        <v>7281.67</v>
      </c>
      <c r="M10" s="10">
        <v>0</v>
      </c>
      <c r="N10" s="10">
        <v>0</v>
      </c>
      <c r="O10" s="10">
        <f>O8*E9</f>
        <v>2316.895</v>
      </c>
      <c r="P10" s="10">
        <f>P8*E9</f>
        <v>2085.2055</v>
      </c>
      <c r="Q10" s="10">
        <f>E9*Q8</f>
        <v>5295.76</v>
      </c>
      <c r="R10" s="10">
        <f>SUM(F10:Q10)</f>
        <v>49647.74999999999</v>
      </c>
    </row>
    <row r="11" spans="1:18" ht="12.75">
      <c r="A11" s="52" t="s">
        <v>37</v>
      </c>
      <c r="B11" s="52"/>
      <c r="C11" s="52"/>
      <c r="D11" s="52"/>
      <c r="E11" s="53"/>
      <c r="F11" s="54" t="s">
        <v>38</v>
      </c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6"/>
    </row>
    <row r="12" spans="1:18" ht="12.75">
      <c r="A12" s="57" t="s">
        <v>39</v>
      </c>
      <c r="B12" s="57"/>
      <c r="C12" s="57"/>
      <c r="D12" s="58"/>
      <c r="E12" s="11">
        <v>-123405.34620000003</v>
      </c>
      <c r="F12" s="43"/>
      <c r="G12" s="12"/>
      <c r="H12" s="13"/>
      <c r="I12" s="12"/>
      <c r="J12" s="12"/>
      <c r="K12" s="12"/>
      <c r="L12" s="12"/>
      <c r="M12" s="12"/>
      <c r="N12" s="12"/>
      <c r="O12" s="12"/>
      <c r="P12" s="12"/>
      <c r="Q12" s="12"/>
      <c r="R12" s="14"/>
    </row>
    <row r="13" spans="1:18" ht="12.75">
      <c r="A13" s="32"/>
      <c r="B13" s="59" t="s">
        <v>48</v>
      </c>
      <c r="C13" s="59"/>
      <c r="D13" s="33" t="s">
        <v>37</v>
      </c>
      <c r="E13" s="34" t="s">
        <v>17</v>
      </c>
      <c r="F13" s="43"/>
      <c r="G13" s="12"/>
      <c r="H13" s="13"/>
      <c r="I13" s="12"/>
      <c r="J13" s="12"/>
      <c r="K13" s="12"/>
      <c r="L13" s="12"/>
      <c r="M13" s="12"/>
      <c r="N13" s="12"/>
      <c r="O13" s="12"/>
      <c r="P13" s="12"/>
      <c r="Q13" s="12"/>
      <c r="R13" s="14"/>
    </row>
    <row r="14" spans="1:18" ht="12.75">
      <c r="A14" s="15" t="s">
        <v>40</v>
      </c>
      <c r="B14" s="44">
        <v>44027.89</v>
      </c>
      <c r="C14" s="60"/>
      <c r="D14" s="35">
        <v>33053.42</v>
      </c>
      <c r="E14" s="36"/>
      <c r="F14" s="16">
        <v>3971.8199999999997</v>
      </c>
      <c r="G14" s="16">
        <v>7369.2</v>
      </c>
      <c r="H14" s="17">
        <v>5957.73</v>
      </c>
      <c r="I14" s="16">
        <v>1500</v>
      </c>
      <c r="J14" s="16">
        <v>6288.72</v>
      </c>
      <c r="K14" s="16">
        <v>7849.8</v>
      </c>
      <c r="L14" s="16">
        <v>7281.67</v>
      </c>
      <c r="M14" s="16">
        <f>4101.6+1389</f>
        <v>5490.6</v>
      </c>
      <c r="N14" s="16">
        <v>0</v>
      </c>
      <c r="O14" s="26">
        <v>1774</v>
      </c>
      <c r="P14" s="26">
        <v>0</v>
      </c>
      <c r="Q14" s="16">
        <v>5295.76</v>
      </c>
      <c r="R14" s="18">
        <f>SUM(F14:Q14)</f>
        <v>52779.3</v>
      </c>
    </row>
    <row r="15" spans="1:18" ht="12.75">
      <c r="A15" s="15" t="s">
        <v>41</v>
      </c>
      <c r="B15" s="44">
        <v>45335.09</v>
      </c>
      <c r="C15" s="45"/>
      <c r="D15" s="35">
        <v>54887.68</v>
      </c>
      <c r="E15" s="36"/>
      <c r="F15" s="16">
        <v>3971.8199999999997</v>
      </c>
      <c r="G15" s="16">
        <v>7369.2</v>
      </c>
      <c r="H15" s="17">
        <v>5957.73</v>
      </c>
      <c r="I15" s="16">
        <v>1500</v>
      </c>
      <c r="J15" s="16">
        <v>6288.72</v>
      </c>
      <c r="K15" s="16">
        <v>7849.8</v>
      </c>
      <c r="L15" s="16">
        <v>7281.67</v>
      </c>
      <c r="M15" s="16">
        <f>1110.85+1319.55</f>
        <v>2430.3999999999996</v>
      </c>
      <c r="N15" s="16">
        <v>0</v>
      </c>
      <c r="O15" s="26">
        <v>0</v>
      </c>
      <c r="P15" s="26">
        <v>0</v>
      </c>
      <c r="Q15" s="16">
        <v>5295.76</v>
      </c>
      <c r="R15" s="18">
        <f>SUM(F15:Q15)</f>
        <v>47945.100000000006</v>
      </c>
    </row>
    <row r="16" spans="1:18" ht="12.75">
      <c r="A16" s="15" t="s">
        <v>10</v>
      </c>
      <c r="B16" s="44">
        <v>42275.01</v>
      </c>
      <c r="C16" s="45"/>
      <c r="D16" s="35">
        <v>37976.42</v>
      </c>
      <c r="E16" s="36"/>
      <c r="F16" s="16">
        <v>3971.8199999999997</v>
      </c>
      <c r="G16" s="16">
        <v>7369.2</v>
      </c>
      <c r="H16" s="17">
        <v>5957.73</v>
      </c>
      <c r="I16" s="16">
        <v>1500</v>
      </c>
      <c r="J16" s="16">
        <v>6288.72</v>
      </c>
      <c r="K16" s="16">
        <v>7849.8</v>
      </c>
      <c r="L16" s="16">
        <v>7281.67</v>
      </c>
      <c r="M16" s="16">
        <f>2648.95+1018.6</f>
        <v>3667.5499999999997</v>
      </c>
      <c r="N16" s="16">
        <v>2650</v>
      </c>
      <c r="O16" s="26">
        <f>9838+533</f>
        <v>10371</v>
      </c>
      <c r="P16" s="26">
        <v>0</v>
      </c>
      <c r="Q16" s="16">
        <v>5295.76</v>
      </c>
      <c r="R16" s="18">
        <f>SUM(F16:Q16)</f>
        <v>62203.25000000001</v>
      </c>
    </row>
    <row r="17" spans="1:18" ht="12.75">
      <c r="A17" s="15" t="s">
        <v>42</v>
      </c>
      <c r="B17" s="44"/>
      <c r="C17" s="45"/>
      <c r="D17" s="35"/>
      <c r="E17" s="36"/>
      <c r="F17" s="16"/>
      <c r="G17" s="16"/>
      <c r="H17" s="17"/>
      <c r="I17" s="16"/>
      <c r="J17" s="16"/>
      <c r="K17" s="16"/>
      <c r="L17" s="16"/>
      <c r="M17" s="16"/>
      <c r="N17" s="16"/>
      <c r="O17" s="26"/>
      <c r="P17" s="26"/>
      <c r="Q17" s="16"/>
      <c r="R17" s="18"/>
    </row>
    <row r="18" spans="1:18" ht="12.75">
      <c r="A18" s="15" t="s">
        <v>0</v>
      </c>
      <c r="B18" s="44"/>
      <c r="C18" s="45"/>
      <c r="D18" s="35"/>
      <c r="E18" s="36"/>
      <c r="F18" s="16"/>
      <c r="G18" s="16"/>
      <c r="H18" s="17"/>
      <c r="I18" s="16"/>
      <c r="J18" s="16"/>
      <c r="K18" s="16"/>
      <c r="L18" s="16"/>
      <c r="M18" s="16"/>
      <c r="N18" s="16"/>
      <c r="O18" s="26"/>
      <c r="P18" s="26"/>
      <c r="Q18" s="16"/>
      <c r="R18" s="18"/>
    </row>
    <row r="19" spans="1:18" ht="12.75">
      <c r="A19" s="15" t="s">
        <v>1</v>
      </c>
      <c r="B19" s="44"/>
      <c r="C19" s="45"/>
      <c r="D19" s="35"/>
      <c r="E19" s="36"/>
      <c r="F19" s="16"/>
      <c r="G19" s="16"/>
      <c r="H19" s="17"/>
      <c r="I19" s="16"/>
      <c r="J19" s="16"/>
      <c r="K19" s="16"/>
      <c r="L19" s="16"/>
      <c r="M19" s="16"/>
      <c r="N19" s="16"/>
      <c r="O19" s="26"/>
      <c r="P19" s="26"/>
      <c r="Q19" s="16"/>
      <c r="R19" s="18"/>
    </row>
    <row r="20" spans="1:18" ht="12.75">
      <c r="A20" s="15" t="s">
        <v>2</v>
      </c>
      <c r="B20" s="44"/>
      <c r="C20" s="45"/>
      <c r="D20" s="35"/>
      <c r="E20" s="36"/>
      <c r="F20" s="16"/>
      <c r="G20" s="16"/>
      <c r="H20" s="17"/>
      <c r="I20" s="16"/>
      <c r="J20" s="16"/>
      <c r="K20" s="16"/>
      <c r="L20" s="16"/>
      <c r="M20" s="16"/>
      <c r="N20" s="16"/>
      <c r="O20" s="26"/>
      <c r="P20" s="26"/>
      <c r="Q20" s="16"/>
      <c r="R20" s="18"/>
    </row>
    <row r="21" spans="1:18" ht="12.75">
      <c r="A21" s="15" t="s">
        <v>4</v>
      </c>
      <c r="B21" s="44"/>
      <c r="C21" s="45"/>
      <c r="D21" s="35"/>
      <c r="E21" s="36"/>
      <c r="F21" s="16"/>
      <c r="G21" s="16"/>
      <c r="H21" s="17"/>
      <c r="I21" s="16"/>
      <c r="J21" s="16"/>
      <c r="K21" s="16"/>
      <c r="L21" s="16"/>
      <c r="M21" s="16"/>
      <c r="N21" s="16"/>
      <c r="O21" s="26"/>
      <c r="P21" s="26"/>
      <c r="Q21" s="16"/>
      <c r="R21" s="18"/>
    </row>
    <row r="22" spans="1:18" ht="12.75">
      <c r="A22" s="15" t="s">
        <v>43</v>
      </c>
      <c r="B22" s="44"/>
      <c r="C22" s="45"/>
      <c r="D22" s="35"/>
      <c r="E22" s="36"/>
      <c r="F22" s="16"/>
      <c r="G22" s="16"/>
      <c r="H22" s="17"/>
      <c r="I22" s="16"/>
      <c r="J22" s="16"/>
      <c r="K22" s="16"/>
      <c r="L22" s="16"/>
      <c r="M22" s="16"/>
      <c r="N22" s="16"/>
      <c r="O22" s="26"/>
      <c r="P22" s="26"/>
      <c r="Q22" s="16"/>
      <c r="R22" s="18"/>
    </row>
    <row r="23" spans="1:18" ht="12.75">
      <c r="A23" s="15" t="s">
        <v>44</v>
      </c>
      <c r="B23" s="44"/>
      <c r="C23" s="45"/>
      <c r="D23" s="35"/>
      <c r="E23" s="36"/>
      <c r="F23" s="16"/>
      <c r="G23" s="16"/>
      <c r="H23" s="17"/>
      <c r="I23" s="16"/>
      <c r="J23" s="16"/>
      <c r="K23" s="16"/>
      <c r="L23" s="16"/>
      <c r="M23" s="16"/>
      <c r="N23" s="16"/>
      <c r="O23" s="26"/>
      <c r="P23" s="26"/>
      <c r="Q23" s="16"/>
      <c r="R23" s="18"/>
    </row>
    <row r="24" spans="1:18" ht="12.75">
      <c r="A24" s="15" t="s">
        <v>45</v>
      </c>
      <c r="B24" s="44"/>
      <c r="C24" s="45"/>
      <c r="D24" s="35"/>
      <c r="E24" s="36"/>
      <c r="F24" s="16"/>
      <c r="G24" s="16"/>
      <c r="H24" s="17"/>
      <c r="I24" s="16"/>
      <c r="J24" s="16"/>
      <c r="K24" s="16"/>
      <c r="L24" s="16"/>
      <c r="M24" s="16"/>
      <c r="N24" s="16"/>
      <c r="O24" s="26"/>
      <c r="P24" s="26"/>
      <c r="Q24" s="16"/>
      <c r="R24" s="18"/>
    </row>
    <row r="25" spans="1:18" ht="12.75">
      <c r="A25" s="15" t="s">
        <v>46</v>
      </c>
      <c r="B25" s="44"/>
      <c r="C25" s="45"/>
      <c r="D25" s="35"/>
      <c r="E25" s="36"/>
      <c r="F25" s="16"/>
      <c r="G25" s="16"/>
      <c r="H25" s="17"/>
      <c r="I25" s="16"/>
      <c r="J25" s="16"/>
      <c r="K25" s="16"/>
      <c r="L25" s="16"/>
      <c r="M25" s="16"/>
      <c r="N25" s="16"/>
      <c r="O25" s="26"/>
      <c r="P25" s="26"/>
      <c r="Q25" s="16"/>
      <c r="R25" s="18"/>
    </row>
    <row r="26" spans="1:18" ht="24">
      <c r="A26" s="19" t="s">
        <v>47</v>
      </c>
      <c r="B26" s="44">
        <v>0</v>
      </c>
      <c r="C26" s="45"/>
      <c r="D26" s="35">
        <v>900</v>
      </c>
      <c r="E26" s="25"/>
      <c r="F26" s="16"/>
      <c r="G26" s="16"/>
      <c r="H26" s="16"/>
      <c r="I26" s="16"/>
      <c r="J26" s="16"/>
      <c r="K26" s="16"/>
      <c r="L26" s="16"/>
      <c r="M26" s="16"/>
      <c r="N26" s="16"/>
      <c r="O26" s="26"/>
      <c r="P26" s="26"/>
      <c r="Q26" s="16"/>
      <c r="R26" s="18"/>
    </row>
    <row r="27" spans="1:18" ht="12.75">
      <c r="A27" s="19" t="s">
        <v>53</v>
      </c>
      <c r="B27" s="44">
        <v>0</v>
      </c>
      <c r="C27" s="45"/>
      <c r="D27" s="35">
        <v>23532</v>
      </c>
      <c r="E27" s="25"/>
      <c r="F27" s="16"/>
      <c r="G27" s="16"/>
      <c r="H27" s="16"/>
      <c r="I27" s="16"/>
      <c r="J27" s="16"/>
      <c r="K27" s="16"/>
      <c r="L27" s="16"/>
      <c r="M27" s="16"/>
      <c r="N27" s="16"/>
      <c r="O27" s="26"/>
      <c r="P27" s="26"/>
      <c r="Q27" s="16"/>
      <c r="R27" s="18"/>
    </row>
    <row r="28" spans="1:18" ht="12.75">
      <c r="A28" s="37" t="s">
        <v>6</v>
      </c>
      <c r="B28" s="46">
        <f>SUM(B14:B27)</f>
        <v>131637.99</v>
      </c>
      <c r="C28" s="47"/>
      <c r="D28" s="27">
        <f>SUM(D14:D27)</f>
        <v>150349.52000000002</v>
      </c>
      <c r="E28" s="20"/>
      <c r="F28" s="20">
        <f aca="true" t="shared" si="0" ref="F28:R28">SUM(F14:F27)</f>
        <v>11915.46</v>
      </c>
      <c r="G28" s="20">
        <f t="shared" si="0"/>
        <v>22107.6</v>
      </c>
      <c r="H28" s="20">
        <f t="shared" si="0"/>
        <v>17873.19</v>
      </c>
      <c r="I28" s="20">
        <f t="shared" si="0"/>
        <v>4500</v>
      </c>
      <c r="J28" s="20">
        <f t="shared" si="0"/>
        <v>18866.16</v>
      </c>
      <c r="K28" s="20">
        <f t="shared" si="0"/>
        <v>23549.4</v>
      </c>
      <c r="L28" s="20">
        <f t="shared" si="0"/>
        <v>21845.010000000002</v>
      </c>
      <c r="M28" s="20">
        <f t="shared" si="0"/>
        <v>11588.55</v>
      </c>
      <c r="N28" s="20">
        <f t="shared" si="0"/>
        <v>2650</v>
      </c>
      <c r="O28" s="27">
        <f t="shared" si="0"/>
        <v>12145</v>
      </c>
      <c r="P28" s="27">
        <f t="shared" si="0"/>
        <v>0</v>
      </c>
      <c r="Q28" s="20">
        <f t="shared" si="0"/>
        <v>15887.28</v>
      </c>
      <c r="R28" s="21">
        <f t="shared" si="0"/>
        <v>162927.65000000002</v>
      </c>
    </row>
    <row r="29" spans="1:18" ht="12.75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4" t="s">
        <v>16</v>
      </c>
      <c r="Q29" s="48">
        <f>SUM(E12+D28-R28)</f>
        <v>-135983.47620000003</v>
      </c>
      <c r="R29" s="48"/>
    </row>
    <row r="30" spans="1:3" ht="12.75">
      <c r="A30" t="s">
        <v>10</v>
      </c>
      <c r="B30">
        <v>2650</v>
      </c>
      <c r="C30" t="s">
        <v>57</v>
      </c>
    </row>
    <row r="31" spans="13:17" ht="12.75">
      <c r="M31" s="39" t="s">
        <v>7</v>
      </c>
      <c r="N31" s="39">
        <v>4101.6</v>
      </c>
      <c r="O31" s="39" t="s">
        <v>54</v>
      </c>
      <c r="P31" s="39">
        <v>1389</v>
      </c>
      <c r="Q31" s="39" t="s">
        <v>52</v>
      </c>
    </row>
    <row r="32" spans="13:17" ht="12.75">
      <c r="M32" s="39" t="s">
        <v>9</v>
      </c>
      <c r="N32" s="39">
        <v>1110.85</v>
      </c>
      <c r="O32" s="39" t="s">
        <v>54</v>
      </c>
      <c r="P32" s="39">
        <v>1319.55</v>
      </c>
      <c r="Q32" s="39" t="s">
        <v>52</v>
      </c>
    </row>
    <row r="33" spans="13:17" ht="12.75">
      <c r="M33" s="39" t="s">
        <v>10</v>
      </c>
      <c r="N33" s="39">
        <v>2648.95</v>
      </c>
      <c r="O33" s="39" t="s">
        <v>54</v>
      </c>
      <c r="P33" s="39">
        <v>1018.6</v>
      </c>
      <c r="Q33" s="39" t="s">
        <v>52</v>
      </c>
    </row>
    <row r="34" spans="8:17" ht="12.75">
      <c r="H34" s="1"/>
      <c r="M34" s="39" t="s">
        <v>11</v>
      </c>
      <c r="N34" s="39"/>
      <c r="O34" s="39" t="s">
        <v>54</v>
      </c>
      <c r="P34" s="39"/>
      <c r="Q34" s="39" t="s">
        <v>52</v>
      </c>
    </row>
    <row r="35" spans="4:17" ht="12.75">
      <c r="D35" s="1"/>
      <c r="F35" s="1"/>
      <c r="M35" s="39" t="s">
        <v>0</v>
      </c>
      <c r="N35" s="39"/>
      <c r="O35" s="39" t="s">
        <v>54</v>
      </c>
      <c r="P35" s="39"/>
      <c r="Q35" s="39" t="s">
        <v>52</v>
      </c>
    </row>
    <row r="36" spans="6:17" ht="12.75">
      <c r="F36" s="1"/>
      <c r="M36" s="39" t="s">
        <v>1</v>
      </c>
      <c r="N36" s="39"/>
      <c r="O36" s="39" t="s">
        <v>54</v>
      </c>
      <c r="P36" s="39"/>
      <c r="Q36" s="39" t="s">
        <v>52</v>
      </c>
    </row>
    <row r="37" spans="13:17" ht="12.75">
      <c r="M37" s="39" t="s">
        <v>2</v>
      </c>
      <c r="N37" s="39"/>
      <c r="O37" s="39" t="s">
        <v>54</v>
      </c>
      <c r="P37" s="39"/>
      <c r="Q37" s="39" t="s">
        <v>52</v>
      </c>
    </row>
    <row r="38" spans="13:17" ht="12.75">
      <c r="M38" s="39" t="s">
        <v>4</v>
      </c>
      <c r="N38" s="39"/>
      <c r="O38" s="39" t="s">
        <v>54</v>
      </c>
      <c r="P38" s="39"/>
      <c r="Q38" s="39" t="s">
        <v>52</v>
      </c>
    </row>
    <row r="39" spans="13:17" ht="12.75">
      <c r="M39" s="39" t="s">
        <v>12</v>
      </c>
      <c r="N39" s="39"/>
      <c r="O39" s="39" t="s">
        <v>54</v>
      </c>
      <c r="P39" s="39"/>
      <c r="Q39" s="39" t="s">
        <v>52</v>
      </c>
    </row>
    <row r="40" spans="6:17" ht="12.75">
      <c r="F40" s="3"/>
      <c r="M40" s="39" t="s">
        <v>13</v>
      </c>
      <c r="N40" s="39"/>
      <c r="O40" s="39" t="s">
        <v>54</v>
      </c>
      <c r="P40" s="39"/>
      <c r="Q40" s="39" t="s">
        <v>52</v>
      </c>
    </row>
    <row r="41" spans="13:17" ht="12.75">
      <c r="M41" s="39" t="s">
        <v>14</v>
      </c>
      <c r="N41" s="39"/>
      <c r="O41" s="39" t="s">
        <v>54</v>
      </c>
      <c r="P41" s="39"/>
      <c r="Q41" s="39" t="s">
        <v>52</v>
      </c>
    </row>
    <row r="42" spans="13:17" ht="12.75">
      <c r="M42" s="39" t="s">
        <v>15</v>
      </c>
      <c r="N42" s="39"/>
      <c r="O42" s="39" t="s">
        <v>54</v>
      </c>
      <c r="P42" s="39"/>
      <c r="Q42" s="39" t="s">
        <v>52</v>
      </c>
    </row>
  </sheetData>
  <sheetProtection/>
  <mergeCells count="45">
    <mergeCell ref="Q5:Q7"/>
    <mergeCell ref="R5:R7"/>
    <mergeCell ref="B6:B7"/>
    <mergeCell ref="F6:F7"/>
    <mergeCell ref="G6:G7"/>
    <mergeCell ref="H6:H7"/>
    <mergeCell ref="L6:L7"/>
    <mergeCell ref="M6:N6"/>
    <mergeCell ref="A2:R2"/>
    <mergeCell ref="A3:R3"/>
    <mergeCell ref="A4:E4"/>
    <mergeCell ref="F4:Q4"/>
    <mergeCell ref="B5:E5"/>
    <mergeCell ref="F5:N5"/>
    <mergeCell ref="O5:P6"/>
    <mergeCell ref="I6:I7"/>
    <mergeCell ref="J6:J7"/>
    <mergeCell ref="K6:K7"/>
    <mergeCell ref="A9:D9"/>
    <mergeCell ref="F9:N9"/>
    <mergeCell ref="C6:C7"/>
    <mergeCell ref="D6:D7"/>
    <mergeCell ref="E6:E7"/>
    <mergeCell ref="O9:P9"/>
    <mergeCell ref="A10:E10"/>
    <mergeCell ref="A11:E11"/>
    <mergeCell ref="F11:R11"/>
    <mergeCell ref="A12:D12"/>
    <mergeCell ref="B13:C13"/>
    <mergeCell ref="B14:C14"/>
    <mergeCell ref="B15:C15"/>
    <mergeCell ref="B16:C16"/>
    <mergeCell ref="B17:C17"/>
    <mergeCell ref="B18:C18"/>
    <mergeCell ref="B19:C19"/>
    <mergeCell ref="B26:C26"/>
    <mergeCell ref="B27:C27"/>
    <mergeCell ref="B28:C28"/>
    <mergeCell ref="Q29:R29"/>
    <mergeCell ref="B20:C20"/>
    <mergeCell ref="B21:C21"/>
    <mergeCell ref="B22:C22"/>
    <mergeCell ref="B23:C23"/>
    <mergeCell ref="B24:C24"/>
    <mergeCell ref="B25:C2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2020-01-28T13:33:20Z</cp:lastPrinted>
  <dcterms:created xsi:type="dcterms:W3CDTF">2007-02-04T12:22:59Z</dcterms:created>
  <dcterms:modified xsi:type="dcterms:W3CDTF">2020-05-25T05:25:54Z</dcterms:modified>
  <cp:category/>
  <cp:version/>
  <cp:contentType/>
  <cp:contentStatus/>
</cp:coreProperties>
</file>