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2225" windowHeight="4695" activeTab="0"/>
  </bookViews>
  <sheets>
    <sheet name="2020" sheetId="1" r:id="rId1"/>
  </sheets>
  <definedNames>
    <definedName name="_xlnm.Print_Area" localSheetId="0">'2020'!$A$2:$Q$27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5" authorId="0">
      <text>
        <r>
          <rPr>
            <b/>
            <sz val="9"/>
            <rFont val="Tahoma"/>
            <family val="2"/>
          </rPr>
          <t xml:space="preserve">Use
</t>
        </r>
        <r>
          <rPr>
            <sz val="9"/>
            <rFont val="Tahoma"/>
            <family val="2"/>
          </rPr>
          <t>35,70-две петли
280-замок навесной
800-ремонт выхода на чердак и ремонт окон</t>
        </r>
      </text>
    </comment>
    <comment ref="M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3500-замена электромагнитного замка</t>
        </r>
      </text>
    </comment>
    <comment ref="G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2096-премия разовая</t>
        </r>
      </text>
    </comment>
    <comment ref="M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1300-регулировка дверного доводчика
1000-проверка дымоходов и вентканалов</t>
        </r>
      </text>
    </comment>
  </commentList>
</comments>
</file>

<file path=xl/sharedStrings.xml><?xml version="1.0" encoding="utf-8"?>
<sst xmlns="http://schemas.openxmlformats.org/spreadsheetml/2006/main" count="60" uniqueCount="55">
  <si>
    <t>Содержание</t>
  </si>
  <si>
    <t>ремонт</t>
  </si>
  <si>
    <t>итого</t>
  </si>
  <si>
    <t>март</t>
  </si>
  <si>
    <t>май</t>
  </si>
  <si>
    <t>июнь</t>
  </si>
  <si>
    <t>ИТОГО</t>
  </si>
  <si>
    <t>июль</t>
  </si>
  <si>
    <t>август</t>
  </si>
  <si>
    <t>февраль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</si>
  <si>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</si>
  <si>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</si>
  <si>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</si>
  <si>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</si>
  <si>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</si>
  <si>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</si>
  <si>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</si>
  <si>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</si>
  <si>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</si>
  <si>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</si>
  <si>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</si>
  <si>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</si>
  <si>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</si>
  <si>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</si>
  <si>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</si>
  <si>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</si>
  <si>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</si>
  <si>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</si>
  <si>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</si>
  <si>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</si>
  <si>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</si>
  <si>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</si>
  <si>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</si>
  <si>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</si>
  <si>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</si>
  <si>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</si>
  <si>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</si>
  <si>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</si>
  <si>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</si>
  <si>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</si>
  <si>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</si>
  <si>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</si>
  <si>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</si>
  <si>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</si>
  <si>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 xml:space="preserve">  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</si>
  <si>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</si>
  <si>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</si>
  <si>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</si>
  <si>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проверка дымоходов и вентканалов</t>
  </si>
  <si>
    <t>Информация о доходах и расходах по дому __Ленина 133__на 2020год.</t>
  </si>
  <si>
    <t>две петли</t>
  </si>
  <si>
    <t>замок навесной</t>
  </si>
  <si>
    <t>ремонт выхода на чердак и ремонт окон</t>
  </si>
  <si>
    <t>замена электромагнитного замка</t>
  </si>
  <si>
    <t>регулировка дверного доводчика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</si>
</sst>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_р_."/>
    <numFmt numFmtId="175" formatCode="#,##0.0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#,##0_р_."/>
    <numFmt numFmtId="182" formatCode="#,##0&quot;р.&quot;"/>
    <numFmt numFmtId="183" formatCode="_-* #,##0.0&quot;р.&quot;_-;\-* #,##0.0&quot;р.&quot;_-;_-* &quot;-&quot;&quot;р.&quot;_-;_-@_-"/>
  </numFmts>
  <fonts count="47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9"/>
      <name val="Tahoma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6" fillId="33" borderId="11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4" fillId="34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172" fontId="1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6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wrapText="1"/>
    </xf>
    <xf numFmtId="0" fontId="1" fillId="10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10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/>
    </xf>
    <xf numFmtId="172" fontId="0" fillId="0" borderId="0" xfId="0" applyNumberFormat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0" fontId="10" fillId="33" borderId="16" xfId="0" applyNumberFormat="1" applyFont="1" applyFill="1" applyBorder="1" applyAlignment="1">
      <alignment wrapText="1"/>
    </xf>
    <xf numFmtId="17" fontId="4" fillId="34" borderId="0" xfId="0" applyNumberFormat="1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left" wrapText="1"/>
    </xf>
    <xf numFmtId="2" fontId="6" fillId="0" borderId="2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23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172" fontId="1" fillId="4" borderId="16" xfId="0" applyNumberFormat="1" applyFont="1" applyFill="1" applyBorder="1" applyAlignment="1">
      <alignment horizontal="center"/>
    </xf>
    <xf numFmtId="172" fontId="1" fillId="4" borderId="15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72" fontId="1" fillId="35" borderId="16" xfId="0" applyNumberFormat="1" applyFont="1" applyFill="1" applyBorder="1" applyAlignment="1">
      <alignment horizontal="center"/>
    </xf>
    <xf numFmtId="172" fontId="1" fillId="35" borderId="15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wrapText="1"/>
    </xf>
    <xf numFmtId="0" fontId="0" fillId="4" borderId="15" xfId="0" applyFill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2:Q35"/>
  <sheetViews>
    <sheetView tabSelected="1" workbookViewId="0" topLeftCell="A1">
      <selection activeCell="B35" sqref="B35"/>
    </sheetView>
  </sheetViews>
  <sheetFormatPr defaultColWidth="9.00390625" defaultRowHeight="12.75"/>
  <cols>
    <col min="1" max="1" width="8.00390625" style="0" customWidth="1"/>
    <col min="2" max="2" width="5.125" style="0" customWidth="1"/>
    <col min="3" max="3" width="5.375" style="0" customWidth="1"/>
  </cols>
  <sheetData>
    <row r="2" spans="1:17" ht="15.75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2.75">
      <c r="A4" s="44"/>
      <c r="B4" s="42"/>
      <c r="C4" s="42"/>
      <c r="D4" s="42"/>
      <c r="E4" s="90"/>
      <c r="F4" s="72" t="s">
        <v>12</v>
      </c>
      <c r="G4" s="40"/>
      <c r="H4" s="40"/>
      <c r="I4" s="40"/>
      <c r="J4" s="40"/>
      <c r="K4" s="40"/>
      <c r="L4" s="40"/>
      <c r="M4" s="40"/>
      <c r="N4" s="40"/>
      <c r="O4" s="40"/>
      <c r="P4" s="41"/>
      <c r="Q4" s="1"/>
    </row>
    <row r="5" spans="1:17" ht="12.75">
      <c r="A5" s="2"/>
      <c r="B5" s="91" t="s">
        <v>13</v>
      </c>
      <c r="C5" s="92"/>
      <c r="D5" s="92"/>
      <c r="E5" s="93"/>
      <c r="F5" s="45" t="s">
        <v>0</v>
      </c>
      <c r="G5" s="46"/>
      <c r="H5" s="46"/>
      <c r="I5" s="46"/>
      <c r="J5" s="46"/>
      <c r="K5" s="46"/>
      <c r="L5" s="46"/>
      <c r="M5" s="46"/>
      <c r="N5" s="47" t="s">
        <v>14</v>
      </c>
      <c r="O5" s="48"/>
      <c r="P5" s="51" t="s">
        <v>15</v>
      </c>
      <c r="Q5" s="54" t="s">
        <v>6</v>
      </c>
    </row>
    <row r="6" spans="1:17" ht="12.75">
      <c r="A6" s="3"/>
      <c r="B6" s="57" t="s">
        <v>16</v>
      </c>
      <c r="C6" s="57" t="s">
        <v>1</v>
      </c>
      <c r="D6" s="57" t="s">
        <v>41</v>
      </c>
      <c r="E6" s="61" t="s">
        <v>2</v>
      </c>
      <c r="F6" s="59" t="s">
        <v>17</v>
      </c>
      <c r="G6" s="59" t="s">
        <v>46</v>
      </c>
      <c r="H6" s="59" t="s">
        <v>18</v>
      </c>
      <c r="I6" s="59" t="s">
        <v>19</v>
      </c>
      <c r="J6" s="59" t="s">
        <v>20</v>
      </c>
      <c r="K6" s="59" t="s">
        <v>47</v>
      </c>
      <c r="L6" s="63" t="s">
        <v>21</v>
      </c>
      <c r="M6" s="65"/>
      <c r="N6" s="49"/>
      <c r="O6" s="50"/>
      <c r="P6" s="52"/>
      <c r="Q6" s="55"/>
    </row>
    <row r="7" spans="1:17" ht="84">
      <c r="A7" s="5"/>
      <c r="B7" s="58"/>
      <c r="C7" s="58"/>
      <c r="D7" s="58"/>
      <c r="E7" s="62"/>
      <c r="F7" s="60"/>
      <c r="G7" s="60"/>
      <c r="H7" s="60"/>
      <c r="I7" s="60"/>
      <c r="J7" s="60"/>
      <c r="K7" s="60"/>
      <c r="L7" s="21" t="s">
        <v>42</v>
      </c>
      <c r="M7" s="21" t="s">
        <v>45</v>
      </c>
      <c r="N7" s="4" t="s">
        <v>22</v>
      </c>
      <c r="O7" s="4" t="s">
        <v>23</v>
      </c>
      <c r="P7" s="53"/>
      <c r="Q7" s="56"/>
    </row>
    <row r="8" spans="1:17" ht="12.75">
      <c r="A8" s="38" t="s">
        <v>43</v>
      </c>
      <c r="B8" s="33">
        <v>8</v>
      </c>
      <c r="C8" s="33">
        <v>3</v>
      </c>
      <c r="D8" s="33">
        <v>0</v>
      </c>
      <c r="E8" s="7">
        <f>SUM(B8:D8)</f>
        <v>11</v>
      </c>
      <c r="F8" s="31">
        <v>1.2</v>
      </c>
      <c r="G8" s="31">
        <v>2.83</v>
      </c>
      <c r="H8" s="31">
        <v>1.8</v>
      </c>
      <c r="I8" s="31">
        <v>0</v>
      </c>
      <c r="J8" s="31">
        <v>0.41</v>
      </c>
      <c r="K8" s="31">
        <v>2.2</v>
      </c>
      <c r="L8" s="31">
        <v>0</v>
      </c>
      <c r="M8" s="31">
        <v>0.56</v>
      </c>
      <c r="N8" s="22">
        <v>1</v>
      </c>
      <c r="O8" s="22">
        <v>1</v>
      </c>
      <c r="P8" s="32">
        <v>0</v>
      </c>
      <c r="Q8" s="6">
        <f>SUM(F8:P8)</f>
        <v>11.000000000000002</v>
      </c>
    </row>
    <row r="9" spans="1:17" ht="24">
      <c r="A9" s="86" t="s">
        <v>24</v>
      </c>
      <c r="B9" s="87"/>
      <c r="C9" s="87"/>
      <c r="D9" s="88"/>
      <c r="E9" s="7">
        <v>976.2</v>
      </c>
      <c r="F9" s="63" t="s">
        <v>25</v>
      </c>
      <c r="G9" s="64"/>
      <c r="H9" s="64"/>
      <c r="I9" s="64"/>
      <c r="J9" s="64"/>
      <c r="K9" s="64"/>
      <c r="L9" s="64"/>
      <c r="M9" s="65"/>
      <c r="N9" s="66" t="s">
        <v>26</v>
      </c>
      <c r="O9" s="67"/>
      <c r="P9" s="6" t="s">
        <v>27</v>
      </c>
      <c r="Q9" s="6"/>
    </row>
    <row r="10" spans="1:17" ht="12.75">
      <c r="A10" s="68" t="s">
        <v>28</v>
      </c>
      <c r="B10" s="69"/>
      <c r="C10" s="69"/>
      <c r="D10" s="69"/>
      <c r="E10" s="70"/>
      <c r="F10" s="8">
        <f>E9*F8</f>
        <v>1171.44</v>
      </c>
      <c r="G10" s="8">
        <f>E9*G8</f>
        <v>2762.646</v>
      </c>
      <c r="H10" s="8">
        <f>E9*H8</f>
        <v>1757.16</v>
      </c>
      <c r="I10" s="8">
        <v>0</v>
      </c>
      <c r="J10" s="8">
        <f>E9*J8</f>
        <v>400.242</v>
      </c>
      <c r="K10" s="8">
        <f>E9*K8</f>
        <v>2147.6400000000003</v>
      </c>
      <c r="L10" s="8">
        <v>0</v>
      </c>
      <c r="M10" s="8">
        <f>E9*M8</f>
        <v>546.672</v>
      </c>
      <c r="N10" s="8">
        <f>N8*E9</f>
        <v>976.2</v>
      </c>
      <c r="O10" s="8">
        <f>O8*E9</f>
        <v>976.2</v>
      </c>
      <c r="P10" s="8">
        <v>0</v>
      </c>
      <c r="Q10" s="8">
        <f>SUM(F10:P10)</f>
        <v>10738.200000000003</v>
      </c>
    </row>
    <row r="11" spans="1:17" ht="12.75">
      <c r="A11" s="80" t="s">
        <v>29</v>
      </c>
      <c r="B11" s="80"/>
      <c r="C11" s="80"/>
      <c r="D11" s="80"/>
      <c r="E11" s="81"/>
      <c r="F11" s="71" t="s">
        <v>30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3"/>
    </row>
    <row r="12" spans="1:17" ht="12.75">
      <c r="A12" s="75" t="s">
        <v>31</v>
      </c>
      <c r="B12" s="75"/>
      <c r="C12" s="75"/>
      <c r="D12" s="76"/>
      <c r="E12" s="9">
        <v>6583.4259999999485</v>
      </c>
      <c r="F12" s="35"/>
      <c r="G12" s="36"/>
      <c r="H12" s="10"/>
      <c r="I12" s="36"/>
      <c r="J12" s="36"/>
      <c r="K12" s="36"/>
      <c r="L12" s="36"/>
      <c r="M12" s="36"/>
      <c r="N12" s="36"/>
      <c r="O12" s="36"/>
      <c r="P12" s="36"/>
      <c r="Q12" s="37"/>
    </row>
    <row r="13" spans="1:17" ht="12.75">
      <c r="A13" s="23"/>
      <c r="B13" s="84" t="s">
        <v>40</v>
      </c>
      <c r="C13" s="84"/>
      <c r="D13" s="24" t="s">
        <v>29</v>
      </c>
      <c r="E13" s="25" t="s">
        <v>11</v>
      </c>
      <c r="F13" s="35"/>
      <c r="G13" s="36"/>
      <c r="H13" s="10"/>
      <c r="I13" s="36"/>
      <c r="J13" s="36"/>
      <c r="K13" s="36"/>
      <c r="L13" s="36"/>
      <c r="M13" s="36"/>
      <c r="N13" s="36"/>
      <c r="O13" s="36"/>
      <c r="P13" s="36"/>
      <c r="Q13" s="37"/>
    </row>
    <row r="14" spans="1:17" ht="12.75">
      <c r="A14" s="11" t="s">
        <v>32</v>
      </c>
      <c r="B14" s="73">
        <v>10736</v>
      </c>
      <c r="C14" s="85"/>
      <c r="D14" s="26">
        <v>8532.7</v>
      </c>
      <c r="E14" s="27"/>
      <c r="F14" s="12">
        <v>1171.44</v>
      </c>
      <c r="G14" s="12">
        <v>2763.45</v>
      </c>
      <c r="H14" s="13">
        <v>1757.16</v>
      </c>
      <c r="I14" s="12">
        <v>0</v>
      </c>
      <c r="J14" s="12">
        <v>400.242</v>
      </c>
      <c r="K14" s="12">
        <v>2147.6400000000003</v>
      </c>
      <c r="L14" s="12">
        <v>0</v>
      </c>
      <c r="M14" s="12">
        <v>0</v>
      </c>
      <c r="N14" s="28">
        <v>0</v>
      </c>
      <c r="O14" s="28">
        <v>0</v>
      </c>
      <c r="P14" s="12">
        <v>0</v>
      </c>
      <c r="Q14" s="14">
        <f aca="true" t="shared" si="0" ref="Q14:Q25">SUM(F14:P14)</f>
        <v>8239.932</v>
      </c>
    </row>
    <row r="15" spans="1:17" ht="12.75">
      <c r="A15" s="11" t="s">
        <v>33</v>
      </c>
      <c r="B15" s="73">
        <v>10736</v>
      </c>
      <c r="C15" s="74"/>
      <c r="D15" s="26">
        <v>6598.84</v>
      </c>
      <c r="E15" s="27"/>
      <c r="F15" s="12">
        <v>1171.44</v>
      </c>
      <c r="G15" s="12">
        <v>2763.45</v>
      </c>
      <c r="H15" s="13">
        <v>1757.16</v>
      </c>
      <c r="I15" s="12">
        <v>0</v>
      </c>
      <c r="J15" s="12">
        <v>400.242</v>
      </c>
      <c r="K15" s="12">
        <v>2147.6400000000003</v>
      </c>
      <c r="L15" s="12">
        <v>0</v>
      </c>
      <c r="M15" s="12">
        <v>1115.7</v>
      </c>
      <c r="N15" s="28">
        <v>0</v>
      </c>
      <c r="O15" s="28">
        <v>0</v>
      </c>
      <c r="P15" s="12">
        <v>0</v>
      </c>
      <c r="Q15" s="14">
        <f t="shared" si="0"/>
        <v>9355.632000000001</v>
      </c>
    </row>
    <row r="16" spans="1:17" ht="12.75">
      <c r="A16" s="11" t="s">
        <v>3</v>
      </c>
      <c r="B16" s="73">
        <v>10736</v>
      </c>
      <c r="C16" s="74"/>
      <c r="D16" s="26">
        <v>8590.9</v>
      </c>
      <c r="E16" s="27"/>
      <c r="F16" s="12">
        <v>1171.44</v>
      </c>
      <c r="G16" s="12">
        <v>2763.45</v>
      </c>
      <c r="H16" s="13">
        <v>1757.16</v>
      </c>
      <c r="I16" s="12">
        <v>0</v>
      </c>
      <c r="J16" s="12">
        <v>400.242</v>
      </c>
      <c r="K16" s="12">
        <v>2147.6400000000003</v>
      </c>
      <c r="L16" s="12">
        <v>0</v>
      </c>
      <c r="M16" s="12">
        <v>3500</v>
      </c>
      <c r="N16" s="28">
        <v>0</v>
      </c>
      <c r="O16" s="28">
        <v>0</v>
      </c>
      <c r="P16" s="12">
        <v>0</v>
      </c>
      <c r="Q16" s="14">
        <f t="shared" si="0"/>
        <v>11739.932</v>
      </c>
    </row>
    <row r="17" spans="1:17" ht="12.75">
      <c r="A17" s="11" t="s">
        <v>34</v>
      </c>
      <c r="B17" s="73">
        <v>10736</v>
      </c>
      <c r="C17" s="74"/>
      <c r="D17" s="26">
        <v>7248.58</v>
      </c>
      <c r="E17" s="27"/>
      <c r="F17" s="12">
        <v>1171.44</v>
      </c>
      <c r="G17" s="12">
        <v>2763.45</v>
      </c>
      <c r="H17" s="13">
        <v>1757.16</v>
      </c>
      <c r="I17" s="12">
        <v>0</v>
      </c>
      <c r="J17" s="12">
        <v>400.242</v>
      </c>
      <c r="K17" s="12">
        <v>2147.6400000000003</v>
      </c>
      <c r="L17" s="12">
        <v>0</v>
      </c>
      <c r="M17" s="12">
        <v>0</v>
      </c>
      <c r="N17" s="28">
        <v>0</v>
      </c>
      <c r="O17" s="28">
        <v>0</v>
      </c>
      <c r="P17" s="12">
        <v>0</v>
      </c>
      <c r="Q17" s="14">
        <f t="shared" si="0"/>
        <v>8239.932</v>
      </c>
    </row>
    <row r="18" spans="1:17" ht="12.75">
      <c r="A18" s="11" t="s">
        <v>4</v>
      </c>
      <c r="B18" s="73">
        <v>10736</v>
      </c>
      <c r="C18" s="74"/>
      <c r="D18" s="26">
        <v>9974.03</v>
      </c>
      <c r="E18" s="27"/>
      <c r="F18" s="12">
        <v>1171.44</v>
      </c>
      <c r="G18" s="12">
        <v>2763.45</v>
      </c>
      <c r="H18" s="13">
        <v>1757.16</v>
      </c>
      <c r="I18" s="12">
        <v>0</v>
      </c>
      <c r="J18" s="12">
        <v>400.242</v>
      </c>
      <c r="K18" s="12">
        <v>2147.6400000000003</v>
      </c>
      <c r="L18" s="12">
        <v>0</v>
      </c>
      <c r="M18" s="12">
        <v>3830</v>
      </c>
      <c r="N18" s="28">
        <v>691</v>
      </c>
      <c r="O18" s="28">
        <v>0</v>
      </c>
      <c r="P18" s="12">
        <v>0</v>
      </c>
      <c r="Q18" s="14">
        <f t="shared" si="0"/>
        <v>12760.932</v>
      </c>
    </row>
    <row r="19" spans="1:17" ht="12.75">
      <c r="A19" s="11" t="s">
        <v>5</v>
      </c>
      <c r="B19" s="73">
        <v>10736</v>
      </c>
      <c r="C19" s="74"/>
      <c r="D19" s="26">
        <v>8017.5</v>
      </c>
      <c r="E19" s="27"/>
      <c r="F19" s="12">
        <v>1171.44</v>
      </c>
      <c r="G19" s="12">
        <f>2763.45+2096</f>
        <v>4859.45</v>
      </c>
      <c r="H19" s="13">
        <v>1757.16</v>
      </c>
      <c r="I19" s="12">
        <v>0</v>
      </c>
      <c r="J19" s="12">
        <v>400.242</v>
      </c>
      <c r="K19" s="12">
        <v>2147.6400000000003</v>
      </c>
      <c r="L19" s="12">
        <v>0</v>
      </c>
      <c r="M19" s="12">
        <v>0</v>
      </c>
      <c r="N19" s="28">
        <v>1566</v>
      </c>
      <c r="O19" s="28">
        <v>0</v>
      </c>
      <c r="P19" s="12">
        <v>0</v>
      </c>
      <c r="Q19" s="14">
        <f t="shared" si="0"/>
        <v>11901.932</v>
      </c>
    </row>
    <row r="20" spans="1:17" ht="12.75">
      <c r="A20" s="11" t="s">
        <v>7</v>
      </c>
      <c r="B20" s="73">
        <v>10736</v>
      </c>
      <c r="C20" s="74"/>
      <c r="D20" s="26">
        <v>13764.3</v>
      </c>
      <c r="E20" s="27"/>
      <c r="F20" s="12">
        <v>1171.44</v>
      </c>
      <c r="G20" s="12">
        <v>2763.45</v>
      </c>
      <c r="H20" s="13">
        <v>1757.16</v>
      </c>
      <c r="I20" s="12">
        <v>0</v>
      </c>
      <c r="J20" s="12">
        <v>400.242</v>
      </c>
      <c r="K20" s="12">
        <v>2147.6400000000003</v>
      </c>
      <c r="L20" s="12">
        <v>0</v>
      </c>
      <c r="M20" s="12">
        <v>0</v>
      </c>
      <c r="N20" s="28">
        <v>612</v>
      </c>
      <c r="O20" s="28">
        <v>0</v>
      </c>
      <c r="P20" s="12">
        <v>0</v>
      </c>
      <c r="Q20" s="14">
        <f t="shared" si="0"/>
        <v>8851.932</v>
      </c>
    </row>
    <row r="21" spans="1:17" ht="12.75">
      <c r="A21" s="11" t="s">
        <v>8</v>
      </c>
      <c r="B21" s="73">
        <v>10736</v>
      </c>
      <c r="C21" s="74"/>
      <c r="D21" s="26">
        <v>10653.95</v>
      </c>
      <c r="E21" s="27"/>
      <c r="F21" s="12">
        <v>1171.44</v>
      </c>
      <c r="G21" s="12">
        <v>2763.45</v>
      </c>
      <c r="H21" s="13">
        <v>1757.16</v>
      </c>
      <c r="I21" s="12">
        <v>0</v>
      </c>
      <c r="J21" s="12">
        <v>400.242</v>
      </c>
      <c r="K21" s="12">
        <v>2147.6400000000003</v>
      </c>
      <c r="L21" s="12">
        <v>0</v>
      </c>
      <c r="M21" s="12">
        <f>1300+1000</f>
        <v>2300</v>
      </c>
      <c r="N21" s="28">
        <v>4756</v>
      </c>
      <c r="O21" s="28">
        <v>0</v>
      </c>
      <c r="P21" s="12">
        <v>0</v>
      </c>
      <c r="Q21" s="14">
        <f t="shared" si="0"/>
        <v>15295.932</v>
      </c>
    </row>
    <row r="22" spans="1:17" ht="12.75">
      <c r="A22" s="11" t="s">
        <v>35</v>
      </c>
      <c r="B22" s="73">
        <v>10736</v>
      </c>
      <c r="C22" s="74"/>
      <c r="D22" s="26">
        <v>8595.32</v>
      </c>
      <c r="E22" s="27"/>
      <c r="F22" s="12">
        <v>1171.44</v>
      </c>
      <c r="G22" s="12">
        <v>2763.45</v>
      </c>
      <c r="H22" s="13">
        <v>1757.16</v>
      </c>
      <c r="I22" s="12">
        <v>0</v>
      </c>
      <c r="J22" s="12">
        <v>400.242</v>
      </c>
      <c r="K22" s="12">
        <v>2147.6400000000003</v>
      </c>
      <c r="L22" s="12">
        <v>0</v>
      </c>
      <c r="M22" s="12">
        <v>0</v>
      </c>
      <c r="N22" s="28">
        <v>0</v>
      </c>
      <c r="O22" s="28">
        <v>0</v>
      </c>
      <c r="P22" s="12">
        <v>0</v>
      </c>
      <c r="Q22" s="14">
        <f t="shared" si="0"/>
        <v>8239.932</v>
      </c>
    </row>
    <row r="23" spans="1:17" ht="12.75">
      <c r="A23" s="11" t="s">
        <v>36</v>
      </c>
      <c r="B23" s="73">
        <v>10736</v>
      </c>
      <c r="C23" s="74"/>
      <c r="D23" s="26">
        <v>10821.65</v>
      </c>
      <c r="E23" s="27"/>
      <c r="F23" s="12">
        <v>1171.44</v>
      </c>
      <c r="G23" s="12">
        <v>2763.45</v>
      </c>
      <c r="H23" s="13">
        <v>1757.16</v>
      </c>
      <c r="I23" s="12">
        <v>0</v>
      </c>
      <c r="J23" s="12">
        <v>400.242</v>
      </c>
      <c r="K23" s="12">
        <v>2147.6400000000003</v>
      </c>
      <c r="L23" s="12">
        <v>0</v>
      </c>
      <c r="M23" s="12">
        <v>0</v>
      </c>
      <c r="N23" s="28">
        <v>1780</v>
      </c>
      <c r="O23" s="28">
        <v>0</v>
      </c>
      <c r="P23" s="12">
        <v>0</v>
      </c>
      <c r="Q23" s="14">
        <f t="shared" si="0"/>
        <v>10019.932</v>
      </c>
    </row>
    <row r="24" spans="1:17" ht="12.75">
      <c r="A24" s="11" t="s">
        <v>37</v>
      </c>
      <c r="B24" s="73">
        <v>10736</v>
      </c>
      <c r="C24" s="74"/>
      <c r="D24" s="26">
        <v>7981.6</v>
      </c>
      <c r="E24" s="27"/>
      <c r="F24" s="12">
        <v>1171.44</v>
      </c>
      <c r="G24" s="12">
        <v>2763.45</v>
      </c>
      <c r="H24" s="13">
        <v>1757.16</v>
      </c>
      <c r="I24" s="12">
        <v>0</v>
      </c>
      <c r="J24" s="12">
        <v>400.242</v>
      </c>
      <c r="K24" s="12">
        <v>2147.6400000000003</v>
      </c>
      <c r="L24" s="12">
        <v>0</v>
      </c>
      <c r="M24" s="12">
        <v>0</v>
      </c>
      <c r="N24" s="28">
        <v>0</v>
      </c>
      <c r="O24" s="28">
        <v>0</v>
      </c>
      <c r="P24" s="12">
        <v>0</v>
      </c>
      <c r="Q24" s="14">
        <f t="shared" si="0"/>
        <v>8239.932</v>
      </c>
    </row>
    <row r="25" spans="1:17" ht="12.75">
      <c r="A25" s="11" t="s">
        <v>38</v>
      </c>
      <c r="B25" s="73">
        <v>10736</v>
      </c>
      <c r="C25" s="74"/>
      <c r="D25" s="26">
        <v>12576.7</v>
      </c>
      <c r="E25" s="27"/>
      <c r="F25" s="12">
        <v>1171.44</v>
      </c>
      <c r="G25" s="12">
        <v>2763.45</v>
      </c>
      <c r="H25" s="13">
        <v>1757.16</v>
      </c>
      <c r="I25" s="12">
        <v>0</v>
      </c>
      <c r="J25" s="12">
        <v>400.242</v>
      </c>
      <c r="K25" s="12">
        <v>2147.6400000000003</v>
      </c>
      <c r="L25" s="12">
        <v>0</v>
      </c>
      <c r="M25" s="12">
        <v>0</v>
      </c>
      <c r="N25" s="28">
        <v>0</v>
      </c>
      <c r="O25" s="28">
        <v>0</v>
      </c>
      <c r="P25" s="12">
        <v>0</v>
      </c>
      <c r="Q25" s="14">
        <f t="shared" si="0"/>
        <v>8239.932</v>
      </c>
    </row>
    <row r="26" spans="1:17" ht="12.75">
      <c r="A26" s="15" t="s">
        <v>2</v>
      </c>
      <c r="B26" s="77">
        <f>SUM(B14:B25)</f>
        <v>128832</v>
      </c>
      <c r="C26" s="78"/>
      <c r="D26" s="29">
        <f>SUM(D14:D25)</f>
        <v>113356.06999999999</v>
      </c>
      <c r="E26" s="16"/>
      <c r="F26" s="16">
        <f aca="true" t="shared" si="1" ref="F26:Q26">SUM(F14:F25)</f>
        <v>14057.280000000004</v>
      </c>
      <c r="G26" s="16">
        <f t="shared" si="1"/>
        <v>35257.4</v>
      </c>
      <c r="H26" s="16">
        <f t="shared" si="1"/>
        <v>21085.920000000002</v>
      </c>
      <c r="I26" s="16">
        <f t="shared" si="1"/>
        <v>0</v>
      </c>
      <c r="J26" s="16">
        <f t="shared" si="1"/>
        <v>4802.904000000001</v>
      </c>
      <c r="K26" s="16">
        <f t="shared" si="1"/>
        <v>25771.679999999997</v>
      </c>
      <c r="L26" s="16">
        <f t="shared" si="1"/>
        <v>0</v>
      </c>
      <c r="M26" s="16">
        <f t="shared" si="1"/>
        <v>10745.7</v>
      </c>
      <c r="N26" s="29">
        <f t="shared" si="1"/>
        <v>9405</v>
      </c>
      <c r="O26" s="29">
        <f t="shared" si="1"/>
        <v>0</v>
      </c>
      <c r="P26" s="16">
        <f t="shared" si="1"/>
        <v>0</v>
      </c>
      <c r="Q26" s="17">
        <f t="shared" si="1"/>
        <v>121125.884</v>
      </c>
    </row>
    <row r="27" spans="1:17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30" t="s">
        <v>10</v>
      </c>
      <c r="P27" s="79">
        <f>E12+D26-Q26</f>
        <v>-1186.3880000000645</v>
      </c>
      <c r="Q27" s="79"/>
    </row>
    <row r="28" spans="1:3" ht="12.75">
      <c r="A28" s="39" t="s">
        <v>9</v>
      </c>
      <c r="B28">
        <v>35.7</v>
      </c>
      <c r="C28" t="s">
        <v>50</v>
      </c>
    </row>
    <row r="29" spans="2:3" ht="12.75">
      <c r="B29">
        <v>280</v>
      </c>
      <c r="C29" t="s">
        <v>51</v>
      </c>
    </row>
    <row r="30" spans="2:3" ht="12.75">
      <c r="B30">
        <v>800</v>
      </c>
      <c r="C30" t="s">
        <v>52</v>
      </c>
    </row>
    <row r="31" spans="1:4" ht="12.75">
      <c r="A31" t="s">
        <v>3</v>
      </c>
      <c r="B31" s="20">
        <v>3500</v>
      </c>
      <c r="C31" t="s">
        <v>53</v>
      </c>
      <c r="D31" s="19"/>
    </row>
    <row r="32" spans="1:5" ht="12.75">
      <c r="A32" t="s">
        <v>4</v>
      </c>
      <c r="B32">
        <v>3830</v>
      </c>
      <c r="C32" t="s">
        <v>39</v>
      </c>
      <c r="E32" s="34"/>
    </row>
    <row r="33" spans="1:3" ht="12.75">
      <c r="A33" t="s">
        <v>8</v>
      </c>
      <c r="B33">
        <v>1300</v>
      </c>
      <c r="C33" t="s">
        <v>54</v>
      </c>
    </row>
    <row r="34" spans="2:3" ht="12.75">
      <c r="B34">
        <v>1000</v>
      </c>
      <c r="C34" t="s">
        <v>48</v>
      </c>
    </row>
    <row r="35" spans="2:15" ht="12.75">
      <c r="B35" s="20"/>
      <c r="O35" t="s">
        <v>44</v>
      </c>
    </row>
  </sheetData>
  <sheetProtection/>
  <mergeCells count="42">
    <mergeCell ref="P5:P7"/>
    <mergeCell ref="Q5:Q7"/>
    <mergeCell ref="E6:E7"/>
    <mergeCell ref="F6:F7"/>
    <mergeCell ref="G6:G7"/>
    <mergeCell ref="A2:Q2"/>
    <mergeCell ref="A3:Q3"/>
    <mergeCell ref="A4:E4"/>
    <mergeCell ref="F4:P4"/>
    <mergeCell ref="B5:E5"/>
    <mergeCell ref="F5:M5"/>
    <mergeCell ref="N5:O6"/>
    <mergeCell ref="H6:H7"/>
    <mergeCell ref="I6:I7"/>
    <mergeCell ref="J6:J7"/>
    <mergeCell ref="K6:K7"/>
    <mergeCell ref="L6:M6"/>
    <mergeCell ref="A9:D9"/>
    <mergeCell ref="F9:M9"/>
    <mergeCell ref="B6:B7"/>
    <mergeCell ref="C6:C7"/>
    <mergeCell ref="D6:D7"/>
    <mergeCell ref="N9:O9"/>
    <mergeCell ref="B26:C26"/>
    <mergeCell ref="B20:C20"/>
    <mergeCell ref="B21:C21"/>
    <mergeCell ref="A10:E10"/>
    <mergeCell ref="A11:E11"/>
    <mergeCell ref="F11:Q11"/>
    <mergeCell ref="A12:D12"/>
    <mergeCell ref="B13:C13"/>
    <mergeCell ref="B14:C14"/>
    <mergeCell ref="P27:Q27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</mergeCells>
  <printOptions/>
  <pageMargins left="0.16666666666666666" right="0.09375" top="0.17708333333333334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2020-07-06T12:36:20Z</cp:lastPrinted>
  <dcterms:created xsi:type="dcterms:W3CDTF">2007-02-04T12:22:59Z</dcterms:created>
  <dcterms:modified xsi:type="dcterms:W3CDTF">2021-03-11T06:18:27Z</dcterms:modified>
  <cp:category/>
  <cp:version/>
  <cp:contentType/>
  <cp:contentStatus/>
</cp:coreProperties>
</file>