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tabRatio="609" activeTab="0"/>
  </bookViews>
  <sheets>
    <sheet name="2020" sheetId="1" r:id="rId1"/>
  </sheets>
  <definedNames>
    <definedName name="_xlnm.Print_Area" localSheetId="0">'2020'!$A$2:$Q$28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1107-премия разовая</t>
        </r>
      </text>
    </commen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4875-погрузка и вывоз мусора</t>
        </r>
      </text>
    </comment>
  </commentList>
</comments>
</file>

<file path=xl/sharedStrings.xml><?xml version="1.0" encoding="utf-8"?>
<sst xmlns="http://schemas.openxmlformats.org/spreadsheetml/2006/main" count="53" uniqueCount="50">
  <si>
    <t>Содержание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</si>
  <si>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</si>
  <si>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</si>
  <si>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</si>
  <si>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</si>
  <si>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</si>
  <si>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</si>
  <si>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</si>
  <si>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декабрь</t>
  </si>
  <si>
    <t>март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</si>
  <si>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</si>
  <si>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</si>
  <si>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</si>
  <si>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</si>
  <si>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</si>
  <si>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</si>
  <si>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</si>
  <si>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</si>
  <si>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</si>
  <si>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</si>
  <si>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</si>
  <si>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</si>
  <si>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</si>
  <si>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</si>
  <si>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</si>
  <si>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</si>
  <si>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</si>
  <si>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</si>
  <si>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</si>
  <si>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</si>
  <si>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</si>
  <si>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</si>
  <si>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</si>
  <si>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</si>
  <si>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</si>
  <si>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</si>
  <si>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</si>
  <si>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</si>
  <si>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</si>
  <si>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</si>
  <si>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</si>
  <si>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</si>
  <si>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</si>
  <si>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</si>
  <si>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</si>
  <si>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</si>
  <si>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погрузка и вывоз мусора</t>
  </si>
  <si>
    <t>Работы по уборке придомовой территории</t>
  </si>
  <si>
    <t>общехозяйственные расходы</t>
  </si>
  <si>
    <t>Информация о доходах и расходах по дому __Пушкина 33__на 2020год.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</si>
</sst>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#,##0&quot;р.&quot;"/>
    <numFmt numFmtId="18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6" fillId="32" borderId="10" xfId="0" applyNumberFormat="1" applyFont="1" applyFill="1" applyBorder="1" applyAlignment="1">
      <alignment vertical="top" wrapText="1"/>
    </xf>
    <xf numFmtId="2" fontId="6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" fontId="4" fillId="33" borderId="0" xfId="0" applyNumberFormat="1" applyFont="1" applyFill="1" applyBorder="1" applyAlignment="1">
      <alignment horizontal="left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2" borderId="16" xfId="0" applyNumberFormat="1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R31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7.875" style="0" customWidth="1"/>
    <col min="2" max="2" width="5.25390625" style="0" customWidth="1"/>
    <col min="3" max="3" width="5.375" style="0" customWidth="1"/>
  </cols>
  <sheetData>
    <row r="2" spans="1:17" ht="15.75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59"/>
      <c r="B4" s="89"/>
      <c r="C4" s="89"/>
      <c r="D4" s="89"/>
      <c r="E4" s="90"/>
      <c r="F4" s="40" t="s">
        <v>11</v>
      </c>
      <c r="G4" s="60"/>
      <c r="H4" s="60"/>
      <c r="I4" s="60"/>
      <c r="J4" s="60"/>
      <c r="K4" s="60"/>
      <c r="L4" s="60"/>
      <c r="M4" s="60"/>
      <c r="N4" s="60"/>
      <c r="O4" s="60"/>
      <c r="P4" s="41"/>
      <c r="Q4" s="2"/>
    </row>
    <row r="5" spans="1:17" ht="12.75">
      <c r="A5" s="3"/>
      <c r="B5" s="91" t="s">
        <v>12</v>
      </c>
      <c r="C5" s="92"/>
      <c r="D5" s="92"/>
      <c r="E5" s="93"/>
      <c r="F5" s="61" t="s">
        <v>0</v>
      </c>
      <c r="G5" s="62"/>
      <c r="H5" s="62"/>
      <c r="I5" s="62"/>
      <c r="J5" s="62"/>
      <c r="K5" s="62"/>
      <c r="L5" s="62"/>
      <c r="M5" s="62"/>
      <c r="N5" s="63" t="s">
        <v>13</v>
      </c>
      <c r="O5" s="64"/>
      <c r="P5" s="67" t="s">
        <v>14</v>
      </c>
      <c r="Q5" s="70" t="s">
        <v>5</v>
      </c>
    </row>
    <row r="6" spans="1:17" ht="12.75">
      <c r="A6" s="4"/>
      <c r="B6" s="53" t="s">
        <v>15</v>
      </c>
      <c r="C6" s="53" t="s">
        <v>1</v>
      </c>
      <c r="D6" s="53" t="s">
        <v>41</v>
      </c>
      <c r="E6" s="55" t="s">
        <v>2</v>
      </c>
      <c r="F6" s="51" t="s">
        <v>16</v>
      </c>
      <c r="G6" s="51" t="s">
        <v>47</v>
      </c>
      <c r="H6" s="51" t="s">
        <v>17</v>
      </c>
      <c r="I6" s="51" t="s">
        <v>18</v>
      </c>
      <c r="J6" s="51" t="s">
        <v>19</v>
      </c>
      <c r="K6" s="51" t="s">
        <v>48</v>
      </c>
      <c r="L6" s="43" t="s">
        <v>20</v>
      </c>
      <c r="M6" s="45"/>
      <c r="N6" s="65"/>
      <c r="O6" s="66"/>
      <c r="P6" s="68"/>
      <c r="Q6" s="71"/>
    </row>
    <row r="7" spans="1:17" ht="84">
      <c r="A7" s="6"/>
      <c r="B7" s="54"/>
      <c r="C7" s="54"/>
      <c r="D7" s="54"/>
      <c r="E7" s="56"/>
      <c r="F7" s="52"/>
      <c r="G7" s="52"/>
      <c r="H7" s="52"/>
      <c r="I7" s="52"/>
      <c r="J7" s="52"/>
      <c r="K7" s="52"/>
      <c r="L7" s="22" t="s">
        <v>42</v>
      </c>
      <c r="M7" s="22" t="s">
        <v>45</v>
      </c>
      <c r="N7" s="5" t="s">
        <v>21</v>
      </c>
      <c r="O7" s="5" t="s">
        <v>22</v>
      </c>
      <c r="P7" s="69"/>
      <c r="Q7" s="72"/>
    </row>
    <row r="8" spans="1:17" ht="12.75">
      <c r="A8" s="39" t="s">
        <v>43</v>
      </c>
      <c r="B8" s="23">
        <v>8.9</v>
      </c>
      <c r="C8" s="23">
        <v>0.6</v>
      </c>
      <c r="D8" s="23">
        <v>0</v>
      </c>
      <c r="E8" s="8">
        <f>SUM(B8:D8)</f>
        <v>9.5</v>
      </c>
      <c r="F8" s="33">
        <v>0.5</v>
      </c>
      <c r="G8" s="33">
        <v>3.8</v>
      </c>
      <c r="H8" s="33">
        <v>1.8</v>
      </c>
      <c r="I8" s="33">
        <v>0</v>
      </c>
      <c r="J8" s="33">
        <v>0</v>
      </c>
      <c r="K8" s="33">
        <v>2.15</v>
      </c>
      <c r="L8" s="33">
        <v>0</v>
      </c>
      <c r="M8" s="33">
        <v>0.1</v>
      </c>
      <c r="N8" s="24">
        <v>0.85</v>
      </c>
      <c r="O8" s="24">
        <v>0.3</v>
      </c>
      <c r="P8" s="25">
        <v>0</v>
      </c>
      <c r="Q8" s="7">
        <f>SUM(F8:P8)</f>
        <v>9.5</v>
      </c>
    </row>
    <row r="9" spans="1:18" ht="12.75">
      <c r="A9" s="39" t="s">
        <v>44</v>
      </c>
      <c r="B9" s="23">
        <v>8.35</v>
      </c>
      <c r="C9" s="23">
        <v>4.65</v>
      </c>
      <c r="D9" s="23">
        <v>0</v>
      </c>
      <c r="E9" s="8">
        <f>SUM(B9:D9)</f>
        <v>13</v>
      </c>
      <c r="F9" s="33">
        <v>0.5</v>
      </c>
      <c r="G9" s="33">
        <v>3.8</v>
      </c>
      <c r="H9" s="33">
        <v>1.8</v>
      </c>
      <c r="I9" s="33">
        <v>0</v>
      </c>
      <c r="J9" s="33">
        <v>0</v>
      </c>
      <c r="K9" s="33">
        <v>2.15</v>
      </c>
      <c r="L9" s="33">
        <v>0</v>
      </c>
      <c r="M9" s="33">
        <v>0.1</v>
      </c>
      <c r="N9" s="24">
        <v>2.55</v>
      </c>
      <c r="O9" s="24">
        <v>2.1</v>
      </c>
      <c r="P9" s="25">
        <v>0</v>
      </c>
      <c r="Q9" s="7">
        <f>SUM(F9:P9)</f>
        <v>12.999999999999998</v>
      </c>
      <c r="R9" s="1"/>
    </row>
    <row r="10" spans="1:18" ht="24">
      <c r="A10" s="80" t="s">
        <v>23</v>
      </c>
      <c r="B10" s="81"/>
      <c r="C10" s="81"/>
      <c r="D10" s="82"/>
      <c r="E10" s="8">
        <v>423.5</v>
      </c>
      <c r="F10" s="43" t="s">
        <v>24</v>
      </c>
      <c r="G10" s="44"/>
      <c r="H10" s="44"/>
      <c r="I10" s="44"/>
      <c r="J10" s="44"/>
      <c r="K10" s="44"/>
      <c r="L10" s="44"/>
      <c r="M10" s="45"/>
      <c r="N10" s="46" t="s">
        <v>25</v>
      </c>
      <c r="O10" s="47"/>
      <c r="P10" s="7" t="s">
        <v>26</v>
      </c>
      <c r="Q10" s="7"/>
      <c r="R10" s="1"/>
    </row>
    <row r="11" spans="1:17" ht="12.75">
      <c r="A11" s="48" t="s">
        <v>27</v>
      </c>
      <c r="B11" s="49"/>
      <c r="C11" s="49"/>
      <c r="D11" s="49"/>
      <c r="E11" s="50"/>
      <c r="F11" s="9">
        <f>F8*E10</f>
        <v>211.75</v>
      </c>
      <c r="G11" s="9">
        <f>G8*E10</f>
        <v>1609.3</v>
      </c>
      <c r="H11" s="9">
        <f>H8*E10</f>
        <v>762.3000000000001</v>
      </c>
      <c r="I11" s="9">
        <f>I8*E10</f>
        <v>0</v>
      </c>
      <c r="J11" s="9">
        <f>J8*E10</f>
        <v>0</v>
      </c>
      <c r="K11" s="9">
        <f>K8*E10</f>
        <v>910.525</v>
      </c>
      <c r="L11" s="9">
        <v>0</v>
      </c>
      <c r="M11" s="9">
        <f>M8*E10</f>
        <v>42.35</v>
      </c>
      <c r="N11" s="9">
        <f>N8*E10</f>
        <v>359.97499999999997</v>
      </c>
      <c r="O11" s="9">
        <f>O8*E10</f>
        <v>127.05</v>
      </c>
      <c r="P11" s="9">
        <v>0</v>
      </c>
      <c r="Q11" s="9">
        <f>F11+G11+H11+I11+J11+K11+L11+M11+N11+O11+P11</f>
        <v>4023.25</v>
      </c>
    </row>
    <row r="12" spans="1:17" ht="12.75">
      <c r="A12" s="84" t="s">
        <v>28</v>
      </c>
      <c r="B12" s="84"/>
      <c r="C12" s="84"/>
      <c r="D12" s="84"/>
      <c r="E12" s="85"/>
      <c r="F12" s="42" t="s">
        <v>29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2.75">
      <c r="A13" s="75" t="s">
        <v>30</v>
      </c>
      <c r="B13" s="75"/>
      <c r="C13" s="75"/>
      <c r="D13" s="76"/>
      <c r="E13" s="10">
        <v>-30057.720000000023</v>
      </c>
      <c r="F13" s="36"/>
      <c r="G13" s="37"/>
      <c r="H13" s="11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26"/>
      <c r="B14" s="79" t="s">
        <v>39</v>
      </c>
      <c r="C14" s="79"/>
      <c r="D14" s="27" t="s">
        <v>28</v>
      </c>
      <c r="E14" s="28" t="s">
        <v>40</v>
      </c>
      <c r="F14" s="36"/>
      <c r="G14" s="37"/>
      <c r="H14" s="11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12.75">
      <c r="A15" s="12" t="s">
        <v>31</v>
      </c>
      <c r="B15" s="73">
        <v>4013.75</v>
      </c>
      <c r="C15" s="83"/>
      <c r="D15" s="29">
        <v>2754.5</v>
      </c>
      <c r="E15" s="30"/>
      <c r="F15" s="13">
        <v>211.75</v>
      </c>
      <c r="G15" s="13">
        <v>1612.3</v>
      </c>
      <c r="H15" s="14">
        <v>762.3</v>
      </c>
      <c r="I15" s="13">
        <v>0</v>
      </c>
      <c r="J15" s="13">
        <v>0</v>
      </c>
      <c r="K15" s="13">
        <v>910.525</v>
      </c>
      <c r="L15" s="13">
        <v>0</v>
      </c>
      <c r="M15" s="13">
        <v>0</v>
      </c>
      <c r="N15" s="31">
        <v>0</v>
      </c>
      <c r="O15" s="31">
        <v>0</v>
      </c>
      <c r="P15" s="13">
        <v>0</v>
      </c>
      <c r="Q15" s="15">
        <f aca="true" t="shared" si="0" ref="Q15:Q26">SUM(F15:P15)</f>
        <v>3496.875</v>
      </c>
    </row>
    <row r="16" spans="1:17" ht="12.75">
      <c r="A16" s="12" t="s">
        <v>32</v>
      </c>
      <c r="B16" s="73">
        <v>4013.75</v>
      </c>
      <c r="C16" s="74"/>
      <c r="D16" s="29">
        <v>2483.3</v>
      </c>
      <c r="E16" s="30"/>
      <c r="F16" s="13">
        <v>211.75</v>
      </c>
      <c r="G16" s="13">
        <v>1612.3</v>
      </c>
      <c r="H16" s="14">
        <v>762.3</v>
      </c>
      <c r="I16" s="13">
        <v>0</v>
      </c>
      <c r="J16" s="13">
        <v>0</v>
      </c>
      <c r="K16" s="13">
        <v>910.525</v>
      </c>
      <c r="L16" s="13">
        <v>0</v>
      </c>
      <c r="M16" s="13">
        <v>0</v>
      </c>
      <c r="N16" s="31">
        <v>0</v>
      </c>
      <c r="O16" s="31">
        <v>0</v>
      </c>
      <c r="P16" s="13">
        <v>0</v>
      </c>
      <c r="Q16" s="15">
        <f t="shared" si="0"/>
        <v>3496.875</v>
      </c>
    </row>
    <row r="17" spans="1:17" ht="12.75">
      <c r="A17" s="12" t="s">
        <v>9</v>
      </c>
      <c r="B17" s="73">
        <v>4013.75</v>
      </c>
      <c r="C17" s="74"/>
      <c r="D17" s="29">
        <v>2483.3</v>
      </c>
      <c r="E17" s="30"/>
      <c r="F17" s="13">
        <v>211.75</v>
      </c>
      <c r="G17" s="13">
        <v>1612.3</v>
      </c>
      <c r="H17" s="14">
        <v>762.3</v>
      </c>
      <c r="I17" s="13">
        <v>0</v>
      </c>
      <c r="J17" s="13">
        <v>0</v>
      </c>
      <c r="K17" s="13">
        <v>910.525</v>
      </c>
      <c r="L17" s="13">
        <v>0</v>
      </c>
      <c r="M17" s="13">
        <v>0</v>
      </c>
      <c r="N17" s="31">
        <v>0</v>
      </c>
      <c r="O17" s="31">
        <v>0</v>
      </c>
      <c r="P17" s="13">
        <v>0</v>
      </c>
      <c r="Q17" s="15">
        <f t="shared" si="0"/>
        <v>3496.875</v>
      </c>
    </row>
    <row r="18" spans="1:17" ht="12.75">
      <c r="A18" s="12" t="s">
        <v>33</v>
      </c>
      <c r="B18" s="73">
        <v>4013.75</v>
      </c>
      <c r="C18" s="74"/>
      <c r="D18" s="29">
        <v>2483.3</v>
      </c>
      <c r="E18" s="30"/>
      <c r="F18" s="13">
        <v>211.75</v>
      </c>
      <c r="G18" s="13">
        <v>1612.3</v>
      </c>
      <c r="H18" s="14">
        <v>762.3</v>
      </c>
      <c r="I18" s="13">
        <v>0</v>
      </c>
      <c r="J18" s="13">
        <v>0</v>
      </c>
      <c r="K18" s="13">
        <v>910.525</v>
      </c>
      <c r="L18" s="13">
        <v>0</v>
      </c>
      <c r="M18" s="13">
        <v>0</v>
      </c>
      <c r="N18" s="31">
        <v>0</v>
      </c>
      <c r="O18" s="31">
        <v>0</v>
      </c>
      <c r="P18" s="13">
        <v>0</v>
      </c>
      <c r="Q18" s="15">
        <f t="shared" si="0"/>
        <v>3496.875</v>
      </c>
    </row>
    <row r="19" spans="1:17" ht="12.75">
      <c r="A19" s="12" t="s">
        <v>3</v>
      </c>
      <c r="B19" s="73">
        <v>4013.75</v>
      </c>
      <c r="C19" s="74"/>
      <c r="D19" s="29">
        <v>2681.11</v>
      </c>
      <c r="E19" s="30"/>
      <c r="F19" s="13">
        <v>211.75</v>
      </c>
      <c r="G19" s="13">
        <v>1612.3</v>
      </c>
      <c r="H19" s="14">
        <v>762.3</v>
      </c>
      <c r="I19" s="13">
        <v>0</v>
      </c>
      <c r="J19" s="13">
        <v>0</v>
      </c>
      <c r="K19" s="13">
        <v>910.525</v>
      </c>
      <c r="L19" s="13">
        <v>0</v>
      </c>
      <c r="M19" s="13">
        <v>766</v>
      </c>
      <c r="N19" s="31">
        <v>533</v>
      </c>
      <c r="O19" s="31">
        <v>0</v>
      </c>
      <c r="P19" s="13">
        <v>0</v>
      </c>
      <c r="Q19" s="15">
        <f t="shared" si="0"/>
        <v>4795.875</v>
      </c>
    </row>
    <row r="20" spans="1:17" ht="12.75">
      <c r="A20" s="12" t="s">
        <v>4</v>
      </c>
      <c r="B20" s="73">
        <v>4013.75</v>
      </c>
      <c r="C20" s="74"/>
      <c r="D20" s="29">
        <v>6945.8</v>
      </c>
      <c r="E20" s="30"/>
      <c r="F20" s="13">
        <v>211.75</v>
      </c>
      <c r="G20" s="13">
        <f>1612.3+1107</f>
        <v>2719.3</v>
      </c>
      <c r="H20" s="14">
        <v>762.3</v>
      </c>
      <c r="I20" s="13">
        <v>0</v>
      </c>
      <c r="J20" s="13">
        <v>0</v>
      </c>
      <c r="K20" s="13">
        <v>910.525</v>
      </c>
      <c r="L20" s="13">
        <v>0</v>
      </c>
      <c r="M20" s="13">
        <v>0</v>
      </c>
      <c r="N20" s="31">
        <v>0</v>
      </c>
      <c r="O20" s="31">
        <v>0</v>
      </c>
      <c r="P20" s="13">
        <v>0</v>
      </c>
      <c r="Q20" s="15">
        <f t="shared" si="0"/>
        <v>4603.875</v>
      </c>
    </row>
    <row r="21" spans="1:17" ht="12.75">
      <c r="A21" s="12" t="s">
        <v>6</v>
      </c>
      <c r="B21" s="73">
        <v>4013.75</v>
      </c>
      <c r="C21" s="74"/>
      <c r="D21" s="29">
        <v>2483.3</v>
      </c>
      <c r="E21" s="30"/>
      <c r="F21" s="13">
        <v>211.75</v>
      </c>
      <c r="G21" s="13">
        <v>1612.3</v>
      </c>
      <c r="H21" s="14">
        <v>762.3</v>
      </c>
      <c r="I21" s="13">
        <v>0</v>
      </c>
      <c r="J21" s="13">
        <v>0</v>
      </c>
      <c r="K21" s="13">
        <v>910.525</v>
      </c>
      <c r="L21" s="13">
        <v>0</v>
      </c>
      <c r="M21" s="13">
        <v>0</v>
      </c>
      <c r="N21" s="31">
        <v>0</v>
      </c>
      <c r="O21" s="31">
        <v>0</v>
      </c>
      <c r="P21" s="13">
        <v>0</v>
      </c>
      <c r="Q21" s="15">
        <f t="shared" si="0"/>
        <v>3496.875</v>
      </c>
    </row>
    <row r="22" spans="1:17" ht="12.75">
      <c r="A22" s="12" t="s">
        <v>7</v>
      </c>
      <c r="B22" s="73">
        <v>4013.75</v>
      </c>
      <c r="C22" s="74"/>
      <c r="D22" s="29">
        <v>7911.53</v>
      </c>
      <c r="E22" s="30"/>
      <c r="F22" s="13">
        <v>211.75</v>
      </c>
      <c r="G22" s="13">
        <v>1612.3</v>
      </c>
      <c r="H22" s="14">
        <v>762.3</v>
      </c>
      <c r="I22" s="13">
        <v>0</v>
      </c>
      <c r="J22" s="13">
        <v>0</v>
      </c>
      <c r="K22" s="13">
        <v>910.525</v>
      </c>
      <c r="L22" s="13">
        <v>0</v>
      </c>
      <c r="M22" s="13">
        <v>0</v>
      </c>
      <c r="N22" s="31">
        <v>2852</v>
      </c>
      <c r="O22" s="31">
        <v>0</v>
      </c>
      <c r="P22" s="13">
        <v>0</v>
      </c>
      <c r="Q22" s="15">
        <f t="shared" si="0"/>
        <v>6348.875</v>
      </c>
    </row>
    <row r="23" spans="1:17" ht="12.75">
      <c r="A23" s="12" t="s">
        <v>34</v>
      </c>
      <c r="B23" s="73">
        <v>5492.5</v>
      </c>
      <c r="C23" s="74"/>
      <c r="D23" s="29">
        <v>2483.3</v>
      </c>
      <c r="E23" s="30"/>
      <c r="F23" s="13">
        <v>211.75</v>
      </c>
      <c r="G23" s="13">
        <v>1612.3</v>
      </c>
      <c r="H23" s="14">
        <v>762.3</v>
      </c>
      <c r="I23" s="13">
        <v>0</v>
      </c>
      <c r="J23" s="13">
        <v>0</v>
      </c>
      <c r="K23" s="13">
        <v>910.525</v>
      </c>
      <c r="L23" s="13">
        <v>0</v>
      </c>
      <c r="M23" s="13">
        <v>0</v>
      </c>
      <c r="N23" s="31">
        <v>0</v>
      </c>
      <c r="O23" s="31">
        <v>0</v>
      </c>
      <c r="P23" s="13">
        <v>0</v>
      </c>
      <c r="Q23" s="15">
        <f t="shared" si="0"/>
        <v>3496.875</v>
      </c>
    </row>
    <row r="24" spans="1:17" ht="12.75">
      <c r="A24" s="12" t="s">
        <v>35</v>
      </c>
      <c r="B24" s="73">
        <v>5492.5</v>
      </c>
      <c r="C24" s="74"/>
      <c r="D24" s="29">
        <v>7416.5</v>
      </c>
      <c r="E24" s="30"/>
      <c r="F24" s="13">
        <v>211.75</v>
      </c>
      <c r="G24" s="13">
        <v>1612.3</v>
      </c>
      <c r="H24" s="14">
        <v>762.3</v>
      </c>
      <c r="I24" s="13">
        <v>0</v>
      </c>
      <c r="J24" s="13">
        <v>0</v>
      </c>
      <c r="K24" s="13">
        <v>910.525</v>
      </c>
      <c r="L24" s="13">
        <v>0</v>
      </c>
      <c r="M24" s="13">
        <v>0</v>
      </c>
      <c r="N24" s="31">
        <v>0</v>
      </c>
      <c r="O24" s="31">
        <v>0</v>
      </c>
      <c r="P24" s="13">
        <v>0</v>
      </c>
      <c r="Q24" s="15">
        <f t="shared" si="0"/>
        <v>3496.875</v>
      </c>
    </row>
    <row r="25" spans="1:17" ht="12.75">
      <c r="A25" s="12" t="s">
        <v>36</v>
      </c>
      <c r="B25" s="73">
        <v>5492.5</v>
      </c>
      <c r="C25" s="74"/>
      <c r="D25" s="29">
        <v>3398.2</v>
      </c>
      <c r="E25" s="30"/>
      <c r="F25" s="13">
        <v>211.75</v>
      </c>
      <c r="G25" s="13">
        <v>1612.3</v>
      </c>
      <c r="H25" s="14">
        <v>762.3</v>
      </c>
      <c r="I25" s="13">
        <v>0</v>
      </c>
      <c r="J25" s="13">
        <v>0</v>
      </c>
      <c r="K25" s="13">
        <v>910.525</v>
      </c>
      <c r="L25" s="13">
        <v>0</v>
      </c>
      <c r="M25" s="13">
        <v>0</v>
      </c>
      <c r="N25" s="31">
        <v>2555</v>
      </c>
      <c r="O25" s="31">
        <v>0</v>
      </c>
      <c r="P25" s="13">
        <v>0</v>
      </c>
      <c r="Q25" s="15">
        <f t="shared" si="0"/>
        <v>6051.875</v>
      </c>
    </row>
    <row r="26" spans="1:17" ht="12.75">
      <c r="A26" s="12" t="s">
        <v>37</v>
      </c>
      <c r="B26" s="73">
        <v>5492.5</v>
      </c>
      <c r="C26" s="74"/>
      <c r="D26" s="29">
        <v>6064.95</v>
      </c>
      <c r="E26" s="30"/>
      <c r="F26" s="13">
        <v>211.75</v>
      </c>
      <c r="G26" s="13">
        <v>1612.3</v>
      </c>
      <c r="H26" s="14">
        <v>762.3</v>
      </c>
      <c r="I26" s="13">
        <v>0</v>
      </c>
      <c r="J26" s="13">
        <v>0</v>
      </c>
      <c r="K26" s="13">
        <v>910.525</v>
      </c>
      <c r="L26" s="13">
        <v>0</v>
      </c>
      <c r="M26" s="13">
        <v>4875</v>
      </c>
      <c r="N26" s="31">
        <v>0</v>
      </c>
      <c r="O26" s="31">
        <v>0</v>
      </c>
      <c r="P26" s="13">
        <v>0</v>
      </c>
      <c r="Q26" s="15">
        <f t="shared" si="0"/>
        <v>8371.875</v>
      </c>
    </row>
    <row r="27" spans="1:17" ht="12.75">
      <c r="A27" s="16" t="s">
        <v>2</v>
      </c>
      <c r="B27" s="77">
        <f>SUM(B15:B26)</f>
        <v>54080</v>
      </c>
      <c r="C27" s="78"/>
      <c r="D27" s="32">
        <f>SUM(D15:D26)</f>
        <v>49589.09</v>
      </c>
      <c r="E27" s="17"/>
      <c r="F27" s="17">
        <f aca="true" t="shared" si="1" ref="F27:Q27">SUM(F15:F26)</f>
        <v>2541</v>
      </c>
      <c r="G27" s="17">
        <f t="shared" si="1"/>
        <v>20454.599999999995</v>
      </c>
      <c r="H27" s="17">
        <f t="shared" si="1"/>
        <v>9147.6</v>
      </c>
      <c r="I27" s="17">
        <f t="shared" si="1"/>
        <v>0</v>
      </c>
      <c r="J27" s="17">
        <f t="shared" si="1"/>
        <v>0</v>
      </c>
      <c r="K27" s="17">
        <f t="shared" si="1"/>
        <v>10926.299999999997</v>
      </c>
      <c r="L27" s="17">
        <f t="shared" si="1"/>
        <v>0</v>
      </c>
      <c r="M27" s="17">
        <f t="shared" si="1"/>
        <v>5641</v>
      </c>
      <c r="N27" s="32">
        <f t="shared" si="1"/>
        <v>5940</v>
      </c>
      <c r="O27" s="32">
        <f t="shared" si="1"/>
        <v>0</v>
      </c>
      <c r="P27" s="17">
        <f t="shared" si="1"/>
        <v>0</v>
      </c>
      <c r="Q27" s="18">
        <f t="shared" si="1"/>
        <v>54650.5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10</v>
      </c>
      <c r="P28" s="57">
        <f>SUM(E13+D27-Q27)</f>
        <v>-35119.13000000003</v>
      </c>
      <c r="Q28" s="57"/>
    </row>
    <row r="29" spans="1:3" ht="12.75">
      <c r="A29" s="35" t="s">
        <v>3</v>
      </c>
      <c r="B29" s="34">
        <v>766</v>
      </c>
      <c r="C29" t="s">
        <v>38</v>
      </c>
    </row>
    <row r="30" spans="1:3" ht="12.75">
      <c r="A30" s="35" t="s">
        <v>8</v>
      </c>
      <c r="B30">
        <v>4875</v>
      </c>
      <c r="C30" t="s">
        <v>46</v>
      </c>
    </row>
    <row r="31" ht="12.75">
      <c r="C31" s="20"/>
    </row>
  </sheetData>
  <sheetProtection/>
  <mergeCells count="42">
    <mergeCell ref="P5:P7"/>
    <mergeCell ref="Q5:Q7"/>
    <mergeCell ref="E6:E7"/>
    <mergeCell ref="F6:F7"/>
    <mergeCell ref="G6:G7"/>
    <mergeCell ref="A2:Q2"/>
    <mergeCell ref="A3:Q3"/>
    <mergeCell ref="A4:E4"/>
    <mergeCell ref="F4:P4"/>
    <mergeCell ref="B5:E5"/>
    <mergeCell ref="F5:M5"/>
    <mergeCell ref="N5:O6"/>
    <mergeCell ref="H6:H7"/>
    <mergeCell ref="I6:I7"/>
    <mergeCell ref="J6:J7"/>
    <mergeCell ref="K6:K7"/>
    <mergeCell ref="L6:M6"/>
    <mergeCell ref="A10:D10"/>
    <mergeCell ref="F10:M10"/>
    <mergeCell ref="B6:B7"/>
    <mergeCell ref="C6:C7"/>
    <mergeCell ref="D6:D7"/>
    <mergeCell ref="N10:O10"/>
    <mergeCell ref="B27:C27"/>
    <mergeCell ref="B21:C21"/>
    <mergeCell ref="B22:C22"/>
    <mergeCell ref="A11:E11"/>
    <mergeCell ref="A12:E12"/>
    <mergeCell ref="F12:Q12"/>
    <mergeCell ref="A13:D13"/>
    <mergeCell ref="B14:C14"/>
    <mergeCell ref="B15:C15"/>
    <mergeCell ref="P28:Q28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</mergeCells>
  <printOptions/>
  <pageMargins left="0.15625" right="0.187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2020-07-06T12:50:55Z</cp:lastPrinted>
  <dcterms:created xsi:type="dcterms:W3CDTF">2007-02-04T12:22:59Z</dcterms:created>
  <dcterms:modified xsi:type="dcterms:W3CDTF">2021-03-11T06:21:20Z</dcterms:modified>
  <cp:category/>
  <cp:version/>
  <cp:contentType/>
  <cp:contentStatus/>
</cp:coreProperties>
</file>