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20" sheetId="1" r:id="rId1"/>
  </sheets>
  <definedNames>
    <definedName name="_xlnm.Print_Area" localSheetId="0">'2020'!$A$2:$Q$28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838-премия разовая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2578-установка 3х коньков на кровле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2046,20-дезинсекция
3500-ремонт кровли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3670-работа автовышки+монтаж воронки и навеса</t>
        </r>
      </text>
    </comment>
  </commentList>
</comments>
</file>

<file path=xl/sharedStrings.xml><?xml version="1.0" encoding="utf-8"?>
<sst xmlns="http://schemas.openxmlformats.org/spreadsheetml/2006/main" count="55" uniqueCount="50">
  <si>
    <t>Содержание</t>
  </si>
  <si>
    <t>ремонт</t>
  </si>
  <si>
    <t>итого</t>
  </si>
  <si>
    <t>март</t>
  </si>
  <si>
    <t>май</t>
  </si>
  <si>
    <t>июнь</t>
  </si>
  <si>
    <t>ИТОГО</t>
  </si>
  <si>
    <t>июль</t>
  </si>
  <si>
    <t>август</t>
  </si>
  <si>
    <t>сентябрь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</si>
  <si>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</si>
  <si>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</si>
  <si>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</si>
  <si>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</si>
  <si>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</si>
  <si>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</si>
  <si>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</si>
  <si>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</si>
  <si>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</si>
  <si>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</si>
  <si>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</si>
  <si>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</si>
  <si>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</si>
  <si>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</si>
  <si>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</si>
  <si>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</si>
  <si>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</si>
  <si>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</si>
  <si>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</si>
  <si>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</si>
  <si>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</si>
  <si>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</si>
  <si>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</si>
  <si>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</si>
  <si>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</si>
  <si>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</si>
  <si>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</si>
  <si>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</si>
  <si>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</si>
  <si>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</si>
  <si>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</si>
  <si>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</si>
  <si>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</si>
  <si>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</si>
  <si>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</si>
  <si>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__Пушкина 47__на 2020год.</t>
  </si>
  <si>
    <t>установка 3х коньков на кровле</t>
  </si>
  <si>
    <t>дезинсекция</t>
  </si>
  <si>
    <t>ремонт кровли</t>
  </si>
  <si>
    <t>работа автовышки+монтаж воронки и навеса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</si>
</sst>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"/>
    <numFmt numFmtId="180" formatCode="#,##0&quot;р.&quot;"/>
    <numFmt numFmtId="181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8" fillId="32" borderId="10" xfId="0" applyNumberFormat="1" applyFont="1" applyFill="1" applyBorder="1" applyAlignment="1">
      <alignment vertical="top" wrapText="1"/>
    </xf>
    <xf numFmtId="2" fontId="8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3" fillId="32" borderId="16" xfId="0" applyNumberFormat="1" applyFont="1" applyFill="1" applyBorder="1" applyAlignment="1">
      <alignment wrapText="1"/>
    </xf>
    <xf numFmtId="17" fontId="6" fillId="33" borderId="0" xfId="0" applyNumberFormat="1" applyFont="1" applyFill="1" applyBorder="1" applyAlignment="1">
      <alignment horizontal="left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R31"/>
  <sheetViews>
    <sheetView tabSelected="1" workbookViewId="0" topLeftCell="A4">
      <selection activeCell="B32" sqref="B32"/>
    </sheetView>
  </sheetViews>
  <sheetFormatPr defaultColWidth="9.00390625" defaultRowHeight="12.75"/>
  <sheetData>
    <row r="2" spans="1:17" ht="15.7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59"/>
      <c r="B4" s="80"/>
      <c r="C4" s="80"/>
      <c r="D4" s="80"/>
      <c r="E4" s="81"/>
      <c r="F4" s="43" t="s">
        <v>10</v>
      </c>
      <c r="G4" s="60"/>
      <c r="H4" s="60"/>
      <c r="I4" s="60"/>
      <c r="J4" s="60"/>
      <c r="K4" s="60"/>
      <c r="L4" s="60"/>
      <c r="M4" s="60"/>
      <c r="N4" s="60"/>
      <c r="O4" s="60"/>
      <c r="P4" s="44"/>
      <c r="Q4" s="1"/>
    </row>
    <row r="5" spans="1:17" ht="12.75">
      <c r="A5" s="3"/>
      <c r="B5" s="82" t="s">
        <v>11</v>
      </c>
      <c r="C5" s="83"/>
      <c r="D5" s="83"/>
      <c r="E5" s="84"/>
      <c r="F5" s="61" t="s">
        <v>0</v>
      </c>
      <c r="G5" s="62"/>
      <c r="H5" s="62"/>
      <c r="I5" s="62"/>
      <c r="J5" s="62"/>
      <c r="K5" s="62"/>
      <c r="L5" s="62"/>
      <c r="M5" s="62"/>
      <c r="N5" s="63" t="s">
        <v>12</v>
      </c>
      <c r="O5" s="64"/>
      <c r="P5" s="67" t="s">
        <v>13</v>
      </c>
      <c r="Q5" s="70" t="s">
        <v>6</v>
      </c>
    </row>
    <row r="6" spans="1:17" ht="12.75">
      <c r="A6" s="4"/>
      <c r="B6" s="41" t="s">
        <v>14</v>
      </c>
      <c r="C6" s="41" t="s">
        <v>1</v>
      </c>
      <c r="D6" s="41" t="s">
        <v>39</v>
      </c>
      <c r="E6" s="55" t="s">
        <v>2</v>
      </c>
      <c r="F6" s="53" t="s">
        <v>15</v>
      </c>
      <c r="G6" s="53" t="s">
        <v>43</v>
      </c>
      <c r="H6" s="53" t="s">
        <v>16</v>
      </c>
      <c r="I6" s="53" t="s">
        <v>17</v>
      </c>
      <c r="J6" s="53" t="s">
        <v>18</v>
      </c>
      <c r="K6" s="53" t="s">
        <v>44</v>
      </c>
      <c r="L6" s="46" t="s">
        <v>19</v>
      </c>
      <c r="M6" s="48"/>
      <c r="N6" s="65"/>
      <c r="O6" s="66"/>
      <c r="P6" s="68"/>
      <c r="Q6" s="71"/>
    </row>
    <row r="7" spans="1:17" ht="84">
      <c r="A7" s="6"/>
      <c r="B7" s="42"/>
      <c r="C7" s="42"/>
      <c r="D7" s="42"/>
      <c r="E7" s="56"/>
      <c r="F7" s="54"/>
      <c r="G7" s="54"/>
      <c r="H7" s="54"/>
      <c r="I7" s="54"/>
      <c r="J7" s="54"/>
      <c r="K7" s="54"/>
      <c r="L7" s="23" t="s">
        <v>40</v>
      </c>
      <c r="M7" s="23" t="s">
        <v>42</v>
      </c>
      <c r="N7" s="5" t="s">
        <v>20</v>
      </c>
      <c r="O7" s="5" t="s">
        <v>21</v>
      </c>
      <c r="P7" s="69"/>
      <c r="Q7" s="72"/>
    </row>
    <row r="8" spans="1:17" ht="12.75">
      <c r="A8" s="39" t="s">
        <v>41</v>
      </c>
      <c r="B8" s="24">
        <v>8</v>
      </c>
      <c r="C8" s="34">
        <v>2</v>
      </c>
      <c r="D8" s="34">
        <v>0</v>
      </c>
      <c r="E8" s="8">
        <f>SUM(B8:D8)</f>
        <v>10</v>
      </c>
      <c r="F8" s="33">
        <v>1</v>
      </c>
      <c r="G8" s="33">
        <v>2</v>
      </c>
      <c r="H8" s="33">
        <v>1.8</v>
      </c>
      <c r="I8" s="33">
        <v>0</v>
      </c>
      <c r="J8" s="33">
        <v>0.5</v>
      </c>
      <c r="K8" s="33">
        <v>2.2</v>
      </c>
      <c r="L8" s="33">
        <v>0</v>
      </c>
      <c r="M8" s="33">
        <v>0.5</v>
      </c>
      <c r="N8" s="25">
        <v>1</v>
      </c>
      <c r="O8" s="25">
        <v>1</v>
      </c>
      <c r="P8" s="26">
        <v>0</v>
      </c>
      <c r="Q8" s="7">
        <f>SUM(F8:P8)</f>
        <v>10</v>
      </c>
    </row>
    <row r="9" spans="1:17" ht="24">
      <c r="A9" s="77" t="s">
        <v>22</v>
      </c>
      <c r="B9" s="78"/>
      <c r="C9" s="78"/>
      <c r="D9" s="79"/>
      <c r="E9" s="8">
        <v>554.9</v>
      </c>
      <c r="F9" s="46" t="s">
        <v>23</v>
      </c>
      <c r="G9" s="47"/>
      <c r="H9" s="47"/>
      <c r="I9" s="47"/>
      <c r="J9" s="47"/>
      <c r="K9" s="47"/>
      <c r="L9" s="47"/>
      <c r="M9" s="48"/>
      <c r="N9" s="49" t="s">
        <v>24</v>
      </c>
      <c r="O9" s="50"/>
      <c r="P9" s="7" t="s">
        <v>25</v>
      </c>
      <c r="Q9" s="7"/>
    </row>
    <row r="10" spans="1:17" ht="12.75">
      <c r="A10" s="94" t="s">
        <v>22</v>
      </c>
      <c r="B10" s="51"/>
      <c r="C10" s="51"/>
      <c r="D10" s="51"/>
      <c r="E10" s="52"/>
      <c r="F10" s="9">
        <f>F8*E9</f>
        <v>554.9</v>
      </c>
      <c r="G10" s="9">
        <f>G8*E9</f>
        <v>1109.8</v>
      </c>
      <c r="H10" s="9">
        <f>H8*E9</f>
        <v>998.8199999999999</v>
      </c>
      <c r="I10" s="9">
        <v>0</v>
      </c>
      <c r="J10" s="9">
        <f>SUM(J8*E9)</f>
        <v>277.45</v>
      </c>
      <c r="K10" s="9">
        <f>K8*E9</f>
        <v>1220.78</v>
      </c>
      <c r="L10" s="9">
        <v>0</v>
      </c>
      <c r="M10" s="9">
        <f>E9*M8</f>
        <v>277.45</v>
      </c>
      <c r="N10" s="9">
        <f>N8*E9</f>
        <v>554.9</v>
      </c>
      <c r="O10" s="9">
        <f>O8*E9</f>
        <v>554.9</v>
      </c>
      <c r="P10" s="9">
        <v>0</v>
      </c>
      <c r="Q10" s="9">
        <f>F10+G10+H10+I10+J10+K10+L10+M10+N10+O10+P10</f>
        <v>5548.999999999998</v>
      </c>
    </row>
    <row r="11" spans="1:17" ht="12.75">
      <c r="A11" s="75" t="s">
        <v>26</v>
      </c>
      <c r="B11" s="75"/>
      <c r="C11" s="75"/>
      <c r="D11" s="75"/>
      <c r="E11" s="76"/>
      <c r="F11" s="45" t="s">
        <v>27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1:17" ht="12.75">
      <c r="A12" s="92" t="s">
        <v>28</v>
      </c>
      <c r="B12" s="92"/>
      <c r="C12" s="92"/>
      <c r="D12" s="93"/>
      <c r="E12" s="10">
        <v>-623.5663999999524</v>
      </c>
      <c r="F12" s="36"/>
      <c r="G12" s="37"/>
      <c r="H12" s="11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.75">
      <c r="A13" s="27"/>
      <c r="B13" s="88" t="s">
        <v>37</v>
      </c>
      <c r="C13" s="88"/>
      <c r="D13" s="28" t="s">
        <v>26</v>
      </c>
      <c r="E13" s="29" t="s">
        <v>38</v>
      </c>
      <c r="F13" s="36"/>
      <c r="G13" s="37"/>
      <c r="H13" s="11"/>
      <c r="I13" s="37"/>
      <c r="J13" s="37"/>
      <c r="K13" s="37"/>
      <c r="L13" s="37"/>
      <c r="M13" s="37"/>
      <c r="N13" s="37"/>
      <c r="O13" s="37"/>
      <c r="P13" s="37"/>
      <c r="Q13" s="38"/>
    </row>
    <row r="14" spans="1:18" ht="12.75">
      <c r="A14" s="12" t="s">
        <v>29</v>
      </c>
      <c r="B14" s="73">
        <v>5549</v>
      </c>
      <c r="C14" s="89"/>
      <c r="D14" s="30">
        <v>5540.68</v>
      </c>
      <c r="E14" s="31"/>
      <c r="F14" s="13">
        <v>554.9</v>
      </c>
      <c r="G14" s="13">
        <v>1105.38</v>
      </c>
      <c r="H14" s="14">
        <v>998.82</v>
      </c>
      <c r="I14" s="13">
        <v>0</v>
      </c>
      <c r="J14" s="13">
        <v>277.45</v>
      </c>
      <c r="K14" s="13">
        <v>1220.78</v>
      </c>
      <c r="L14" s="13">
        <v>0</v>
      </c>
      <c r="M14" s="13">
        <v>0</v>
      </c>
      <c r="N14" s="32">
        <v>0</v>
      </c>
      <c r="O14" s="32">
        <v>0</v>
      </c>
      <c r="P14" s="13">
        <v>0</v>
      </c>
      <c r="Q14" s="15">
        <f aca="true" t="shared" si="0" ref="Q14:Q25">SUM(F14:P14)</f>
        <v>4157.33</v>
      </c>
      <c r="R14" s="2"/>
    </row>
    <row r="15" spans="1:18" ht="12.75">
      <c r="A15" s="12" t="s">
        <v>30</v>
      </c>
      <c r="B15" s="73">
        <v>5549</v>
      </c>
      <c r="C15" s="74"/>
      <c r="D15" s="30">
        <v>3707.32</v>
      </c>
      <c r="E15" s="31"/>
      <c r="F15" s="13">
        <v>554.9</v>
      </c>
      <c r="G15" s="13">
        <v>1105.38</v>
      </c>
      <c r="H15" s="14">
        <v>998.82</v>
      </c>
      <c r="I15" s="13">
        <v>0</v>
      </c>
      <c r="J15" s="13">
        <v>277.45</v>
      </c>
      <c r="K15" s="13">
        <v>1220.78</v>
      </c>
      <c r="L15" s="13">
        <v>0</v>
      </c>
      <c r="M15" s="13">
        <v>0</v>
      </c>
      <c r="N15" s="32">
        <v>0</v>
      </c>
      <c r="O15" s="32">
        <v>0</v>
      </c>
      <c r="P15" s="13">
        <v>0</v>
      </c>
      <c r="Q15" s="15">
        <f t="shared" si="0"/>
        <v>4157.33</v>
      </c>
      <c r="R15" s="2"/>
    </row>
    <row r="16" spans="1:18" ht="12.75">
      <c r="A16" s="12" t="s">
        <v>3</v>
      </c>
      <c r="B16" s="73">
        <v>5549</v>
      </c>
      <c r="C16" s="74"/>
      <c r="D16" s="30">
        <v>4794.06</v>
      </c>
      <c r="E16" s="31"/>
      <c r="F16" s="13">
        <v>554.9</v>
      </c>
      <c r="G16" s="13">
        <v>1105.38</v>
      </c>
      <c r="H16" s="14">
        <v>998.82</v>
      </c>
      <c r="I16" s="13">
        <v>0</v>
      </c>
      <c r="J16" s="13">
        <v>277.45</v>
      </c>
      <c r="K16" s="13">
        <v>1220.78</v>
      </c>
      <c r="L16" s="13">
        <v>0</v>
      </c>
      <c r="M16" s="13">
        <v>0</v>
      </c>
      <c r="N16" s="32">
        <v>0</v>
      </c>
      <c r="O16" s="32">
        <v>0</v>
      </c>
      <c r="P16" s="13">
        <v>0</v>
      </c>
      <c r="Q16" s="15">
        <f t="shared" si="0"/>
        <v>4157.33</v>
      </c>
      <c r="R16" s="2"/>
    </row>
    <row r="17" spans="1:18" ht="12.75">
      <c r="A17" s="12" t="s">
        <v>31</v>
      </c>
      <c r="B17" s="73">
        <v>5549</v>
      </c>
      <c r="C17" s="74"/>
      <c r="D17" s="30">
        <v>3820.94</v>
      </c>
      <c r="E17" s="31"/>
      <c r="F17" s="13">
        <v>554.9</v>
      </c>
      <c r="G17" s="13">
        <v>1105.38</v>
      </c>
      <c r="H17" s="14">
        <v>998.82</v>
      </c>
      <c r="I17" s="13">
        <v>0</v>
      </c>
      <c r="J17" s="13">
        <v>277.45</v>
      </c>
      <c r="K17" s="13">
        <v>1220.78</v>
      </c>
      <c r="L17" s="13">
        <v>0</v>
      </c>
      <c r="M17" s="13">
        <v>0</v>
      </c>
      <c r="N17" s="32">
        <v>0</v>
      </c>
      <c r="O17" s="32">
        <v>0</v>
      </c>
      <c r="P17" s="13">
        <v>0</v>
      </c>
      <c r="Q17" s="15">
        <f t="shared" si="0"/>
        <v>4157.33</v>
      </c>
      <c r="R17" s="2"/>
    </row>
    <row r="18" spans="1:18" ht="12.75">
      <c r="A18" s="12" t="s">
        <v>4</v>
      </c>
      <c r="B18" s="73">
        <v>5549</v>
      </c>
      <c r="C18" s="74"/>
      <c r="D18" s="30">
        <v>4265.41</v>
      </c>
      <c r="E18" s="31"/>
      <c r="F18" s="13">
        <v>554.9</v>
      </c>
      <c r="G18" s="13">
        <v>1105.38</v>
      </c>
      <c r="H18" s="14">
        <v>998.82</v>
      </c>
      <c r="I18" s="13">
        <v>0</v>
      </c>
      <c r="J18" s="13">
        <v>277.45</v>
      </c>
      <c r="K18" s="13">
        <v>1220.78</v>
      </c>
      <c r="L18" s="13">
        <v>0</v>
      </c>
      <c r="M18" s="13">
        <v>0</v>
      </c>
      <c r="N18" s="32">
        <v>533</v>
      </c>
      <c r="O18" s="32">
        <v>0</v>
      </c>
      <c r="P18" s="13">
        <v>0</v>
      </c>
      <c r="Q18" s="15">
        <f t="shared" si="0"/>
        <v>4690.33</v>
      </c>
      <c r="R18" s="2"/>
    </row>
    <row r="19" spans="1:17" ht="12.75">
      <c r="A19" s="12" t="s">
        <v>5</v>
      </c>
      <c r="B19" s="73">
        <v>5549</v>
      </c>
      <c r="C19" s="74"/>
      <c r="D19" s="30">
        <v>3380.06</v>
      </c>
      <c r="E19" s="31"/>
      <c r="F19" s="13">
        <v>554.9</v>
      </c>
      <c r="G19" s="13">
        <f>1105.38+838</f>
        <v>1943.38</v>
      </c>
      <c r="H19" s="14">
        <v>998.82</v>
      </c>
      <c r="I19" s="13">
        <v>0</v>
      </c>
      <c r="J19" s="13">
        <v>277.45</v>
      </c>
      <c r="K19" s="13">
        <v>1220.78</v>
      </c>
      <c r="L19" s="13">
        <v>0</v>
      </c>
      <c r="M19" s="13">
        <v>0</v>
      </c>
      <c r="N19" s="32">
        <v>0</v>
      </c>
      <c r="O19" s="32">
        <v>0</v>
      </c>
      <c r="P19" s="13">
        <v>0</v>
      </c>
      <c r="Q19" s="15">
        <f t="shared" si="0"/>
        <v>4995.33</v>
      </c>
    </row>
    <row r="20" spans="1:17" ht="12.75">
      <c r="A20" s="12" t="s">
        <v>7</v>
      </c>
      <c r="B20" s="73">
        <v>5549</v>
      </c>
      <c r="C20" s="74"/>
      <c r="D20" s="30">
        <v>7696.53</v>
      </c>
      <c r="E20" s="31"/>
      <c r="F20" s="13">
        <v>554.9</v>
      </c>
      <c r="G20" s="13">
        <v>1105.38</v>
      </c>
      <c r="H20" s="14">
        <v>998.82</v>
      </c>
      <c r="I20" s="13">
        <v>0</v>
      </c>
      <c r="J20" s="13">
        <v>277.45</v>
      </c>
      <c r="K20" s="13">
        <v>1220.78</v>
      </c>
      <c r="L20" s="13">
        <v>0</v>
      </c>
      <c r="M20" s="13">
        <v>2578</v>
      </c>
      <c r="N20" s="32">
        <v>0</v>
      </c>
      <c r="O20" s="32">
        <v>0</v>
      </c>
      <c r="P20" s="13">
        <v>0</v>
      </c>
      <c r="Q20" s="15">
        <f t="shared" si="0"/>
        <v>6735.33</v>
      </c>
    </row>
    <row r="21" spans="1:17" ht="12.75">
      <c r="A21" s="12" t="s">
        <v>8</v>
      </c>
      <c r="B21" s="73">
        <v>5549</v>
      </c>
      <c r="C21" s="74"/>
      <c r="D21" s="30">
        <v>4806</v>
      </c>
      <c r="E21" s="31"/>
      <c r="F21" s="13">
        <v>554.9</v>
      </c>
      <c r="G21" s="13">
        <v>1105.38</v>
      </c>
      <c r="H21" s="14">
        <v>998.82</v>
      </c>
      <c r="I21" s="13">
        <v>0</v>
      </c>
      <c r="J21" s="13">
        <v>277.45</v>
      </c>
      <c r="K21" s="13">
        <v>1220.78</v>
      </c>
      <c r="L21" s="13">
        <v>0</v>
      </c>
      <c r="M21" s="13">
        <f>2046.2+3500</f>
        <v>5546.2</v>
      </c>
      <c r="N21" s="32">
        <v>2852</v>
      </c>
      <c r="O21" s="32">
        <v>0</v>
      </c>
      <c r="P21" s="13">
        <v>0</v>
      </c>
      <c r="Q21" s="15">
        <f t="shared" si="0"/>
        <v>12555.529999999999</v>
      </c>
    </row>
    <row r="22" spans="1:17" ht="12.75">
      <c r="A22" s="12" t="s">
        <v>32</v>
      </c>
      <c r="B22" s="73">
        <v>5549</v>
      </c>
      <c r="C22" s="74"/>
      <c r="D22" s="30">
        <v>3696</v>
      </c>
      <c r="E22" s="31"/>
      <c r="F22" s="13">
        <v>554.9</v>
      </c>
      <c r="G22" s="13">
        <v>1105.38</v>
      </c>
      <c r="H22" s="14">
        <v>998.82</v>
      </c>
      <c r="I22" s="13">
        <v>0</v>
      </c>
      <c r="J22" s="13">
        <v>277.45</v>
      </c>
      <c r="K22" s="13">
        <v>1220.78</v>
      </c>
      <c r="L22" s="13">
        <v>0</v>
      </c>
      <c r="M22" s="13">
        <v>3670</v>
      </c>
      <c r="N22" s="32">
        <v>0</v>
      </c>
      <c r="O22" s="32">
        <v>0</v>
      </c>
      <c r="P22" s="13">
        <v>0</v>
      </c>
      <c r="Q22" s="15">
        <f t="shared" si="0"/>
        <v>7827.33</v>
      </c>
    </row>
    <row r="23" spans="1:17" ht="12.75">
      <c r="A23" s="12" t="s">
        <v>33</v>
      </c>
      <c r="B23" s="73">
        <v>5549</v>
      </c>
      <c r="C23" s="74"/>
      <c r="D23" s="30">
        <v>3696</v>
      </c>
      <c r="E23" s="31"/>
      <c r="F23" s="13">
        <v>554.9</v>
      </c>
      <c r="G23" s="13">
        <v>1105.38</v>
      </c>
      <c r="H23" s="14">
        <v>998.82</v>
      </c>
      <c r="I23" s="13">
        <v>0</v>
      </c>
      <c r="J23" s="13">
        <v>277.45</v>
      </c>
      <c r="K23" s="13">
        <v>1220.78</v>
      </c>
      <c r="L23" s="13">
        <v>0</v>
      </c>
      <c r="M23" s="13">
        <v>0</v>
      </c>
      <c r="N23" s="32">
        <v>0</v>
      </c>
      <c r="O23" s="32">
        <v>0</v>
      </c>
      <c r="P23" s="13">
        <v>0</v>
      </c>
      <c r="Q23" s="15">
        <f t="shared" si="0"/>
        <v>4157.33</v>
      </c>
    </row>
    <row r="24" spans="1:17" ht="12.75">
      <c r="A24" s="12" t="s">
        <v>34</v>
      </c>
      <c r="B24" s="73">
        <v>5549</v>
      </c>
      <c r="C24" s="74"/>
      <c r="D24" s="30">
        <v>8696</v>
      </c>
      <c r="E24" s="31"/>
      <c r="F24" s="13">
        <v>554.9</v>
      </c>
      <c r="G24" s="13">
        <v>1105.38</v>
      </c>
      <c r="H24" s="14">
        <v>998.82</v>
      </c>
      <c r="I24" s="13">
        <v>0</v>
      </c>
      <c r="J24" s="13">
        <v>277.45</v>
      </c>
      <c r="K24" s="13">
        <v>1220.78</v>
      </c>
      <c r="L24" s="13">
        <v>0</v>
      </c>
      <c r="M24" s="13">
        <v>0</v>
      </c>
      <c r="N24" s="32">
        <v>0</v>
      </c>
      <c r="O24" s="32">
        <v>0</v>
      </c>
      <c r="P24" s="13">
        <v>0</v>
      </c>
      <c r="Q24" s="15">
        <f t="shared" si="0"/>
        <v>4157.33</v>
      </c>
    </row>
    <row r="25" spans="1:17" ht="12.75">
      <c r="A25" s="12" t="s">
        <v>35</v>
      </c>
      <c r="B25" s="73">
        <v>5549</v>
      </c>
      <c r="C25" s="74"/>
      <c r="D25" s="30">
        <v>6708</v>
      </c>
      <c r="E25" s="31"/>
      <c r="F25" s="13">
        <v>554.9</v>
      </c>
      <c r="G25" s="13">
        <v>1105.38</v>
      </c>
      <c r="H25" s="14">
        <v>998.82</v>
      </c>
      <c r="I25" s="13">
        <v>0</v>
      </c>
      <c r="J25" s="13">
        <v>277.45</v>
      </c>
      <c r="K25" s="13">
        <v>1220.78</v>
      </c>
      <c r="L25" s="13">
        <v>0</v>
      </c>
      <c r="M25" s="13">
        <v>0</v>
      </c>
      <c r="N25" s="32">
        <v>0</v>
      </c>
      <c r="O25" s="32">
        <v>0</v>
      </c>
      <c r="P25" s="13">
        <v>0</v>
      </c>
      <c r="Q25" s="15">
        <f t="shared" si="0"/>
        <v>4157.33</v>
      </c>
    </row>
    <row r="26" spans="1:17" ht="12.75">
      <c r="A26" s="16" t="s">
        <v>2</v>
      </c>
      <c r="B26" s="90">
        <f>SUM(B14:B25)</f>
        <v>66588</v>
      </c>
      <c r="C26" s="91"/>
      <c r="D26" s="22">
        <f>SUM(D14:D25)</f>
        <v>60807</v>
      </c>
      <c r="E26" s="17"/>
      <c r="F26" s="17">
        <f aca="true" t="shared" si="1" ref="F26:Q26">SUM(F14:F25)</f>
        <v>6658.799999999998</v>
      </c>
      <c r="G26" s="17">
        <f t="shared" si="1"/>
        <v>14102.560000000005</v>
      </c>
      <c r="H26" s="17">
        <f t="shared" si="1"/>
        <v>11985.839999999998</v>
      </c>
      <c r="I26" s="17">
        <f t="shared" si="1"/>
        <v>0</v>
      </c>
      <c r="J26" s="17">
        <f t="shared" si="1"/>
        <v>3329.399999999999</v>
      </c>
      <c r="K26" s="17">
        <f t="shared" si="1"/>
        <v>14649.360000000002</v>
      </c>
      <c r="L26" s="17">
        <f t="shared" si="1"/>
        <v>0</v>
      </c>
      <c r="M26" s="17">
        <f t="shared" si="1"/>
        <v>11794.2</v>
      </c>
      <c r="N26" s="22">
        <f t="shared" si="1"/>
        <v>3385</v>
      </c>
      <c r="O26" s="22">
        <f t="shared" si="1"/>
        <v>0</v>
      </c>
      <c r="P26" s="17">
        <f t="shared" si="1"/>
        <v>0</v>
      </c>
      <c r="Q26" s="18">
        <f t="shared" si="1"/>
        <v>65905.16</v>
      </c>
    </row>
    <row r="27" spans="1:17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 t="s">
        <v>36</v>
      </c>
      <c r="P27" s="57">
        <f>SUM(E12+D26-Q26)</f>
        <v>-5721.726399999956</v>
      </c>
      <c r="Q27" s="57"/>
    </row>
    <row r="28" spans="1:3" ht="12.75">
      <c r="A28" s="40" t="s">
        <v>7</v>
      </c>
      <c r="B28">
        <v>2578</v>
      </c>
      <c r="C28" t="s">
        <v>46</v>
      </c>
    </row>
    <row r="29" spans="1:3" ht="12.75">
      <c r="A29" s="40" t="s">
        <v>8</v>
      </c>
      <c r="B29">
        <v>2046.2</v>
      </c>
      <c r="C29" t="s">
        <v>47</v>
      </c>
    </row>
    <row r="30" spans="2:4" ht="12.75">
      <c r="B30">
        <v>3500</v>
      </c>
      <c r="C30" t="s">
        <v>48</v>
      </c>
      <c r="D30" s="35"/>
    </row>
    <row r="31" spans="1:3" ht="12.75">
      <c r="A31" t="s">
        <v>9</v>
      </c>
      <c r="B31">
        <v>3670</v>
      </c>
      <c r="C31" t="s">
        <v>49</v>
      </c>
    </row>
  </sheetData>
  <sheetProtection/>
  <mergeCells count="42">
    <mergeCell ref="B18:C18"/>
    <mergeCell ref="B26:C26"/>
    <mergeCell ref="P27:Q27"/>
    <mergeCell ref="B20:C20"/>
    <mergeCell ref="B21:C21"/>
    <mergeCell ref="B22:C22"/>
    <mergeCell ref="B23:C23"/>
    <mergeCell ref="B24:C24"/>
    <mergeCell ref="B25:C25"/>
    <mergeCell ref="B19:C19"/>
    <mergeCell ref="B16:C16"/>
    <mergeCell ref="F11:Q11"/>
    <mergeCell ref="A12:D12"/>
    <mergeCell ref="N9:O9"/>
    <mergeCell ref="B17:C17"/>
    <mergeCell ref="B14:C14"/>
    <mergeCell ref="B13:C13"/>
    <mergeCell ref="A9:D9"/>
    <mergeCell ref="F9:M9"/>
    <mergeCell ref="A10:E10"/>
    <mergeCell ref="A11:E11"/>
    <mergeCell ref="B15:C15"/>
    <mergeCell ref="H6:H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A2:Q2"/>
    <mergeCell ref="A3:Q3"/>
    <mergeCell ref="A4:E4"/>
    <mergeCell ref="F4:P4"/>
    <mergeCell ref="B5:E5"/>
    <mergeCell ref="C6:C7"/>
    <mergeCell ref="F5:M5"/>
    <mergeCell ref="Q5:Q7"/>
    <mergeCell ref="B6:B7"/>
    <mergeCell ref="G6:G7"/>
  </mergeCells>
  <printOptions/>
  <pageMargins left="0.23958333333333334" right="0.125" top="0.75" bottom="0.75" header="0.3" footer="0.3"/>
  <pageSetup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2020-07-06T12:51:55Z</cp:lastPrinted>
  <dcterms:created xsi:type="dcterms:W3CDTF">2007-02-04T12:22:59Z</dcterms:created>
  <dcterms:modified xsi:type="dcterms:W3CDTF">2021-03-11T06:20:44Z</dcterms:modified>
  <cp:category/>
  <cp:version/>
  <cp:contentType/>
  <cp:contentStatus/>
</cp:coreProperties>
</file>