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21" sheetId="1" r:id="rId1"/>
  </sheets>
  <definedNames>
    <definedName name="_xlnm.Print_Area" localSheetId="0">'2021'!$B$28:$M$43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827-разовая премия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1500-праздник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14620-покос 2р</t>
        </r>
      </text>
    </comment>
  </commentList>
</comments>
</file>

<file path=xl/sharedStrings.xml><?xml version="1.0" encoding="utf-8"?>
<sst xmlns="http://schemas.openxmlformats.org/spreadsheetml/2006/main" count="88" uniqueCount="57">
  <si>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</si>
  <si>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</si>
  <si>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</si>
  <si>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</si>
  <si>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</si>
  <si>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</si>
  <si>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</si>
  <si>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</si>
  <si>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</si>
  <si>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</si>
  <si>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итого</t>
  </si>
  <si>
    <t>май</t>
  </si>
  <si>
    <t>июнь</t>
  </si>
  <si>
    <t>ИТОГО</t>
  </si>
  <si>
    <t>июль</t>
  </si>
  <si>
    <t>х/в</t>
  </si>
  <si>
    <t>ИТОГО:</t>
  </si>
  <si>
    <t>долг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</si>
  <si>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</si>
  <si>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</si>
  <si>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</si>
  <si>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</si>
  <si>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</si>
  <si>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</si>
  <si>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</si>
  <si>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</si>
  <si>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</si>
  <si>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</si>
  <si>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</si>
  <si>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</si>
  <si>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</si>
  <si>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</si>
  <si>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</si>
  <si>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</si>
  <si>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</si>
  <si>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</si>
  <si>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</si>
  <si>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</si>
  <si>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</si>
  <si>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</si>
  <si>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</si>
  <si>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</si>
  <si>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</si>
  <si>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</si>
  <si>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</si>
  <si>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</si>
  <si>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</si>
  <si>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</si>
  <si>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</si>
  <si>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</si>
  <si>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</si>
  <si>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</si>
  <si>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</si>
  <si>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</si>
  <si>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69__на 2021год.</t>
  </si>
  <si>
    <t>праздник</t>
  </si>
  <si>
    <t>покос 2р 20.05, 25.07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</si>
</sst>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0.0"/>
    <numFmt numFmtId="176" formatCode="#,##0.0_р_."/>
    <numFmt numFmtId="177" formatCode="#,##0.0000_р_."/>
    <numFmt numFmtId="178" formatCode="#,##0.00&quot;р.&quot;"/>
    <numFmt numFmtId="179" formatCode="#,##0_р_.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2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2" fillId="32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172" fontId="0" fillId="0" borderId="0" xfId="0" applyNumberFormat="1" applyAlignment="1">
      <alignment/>
    </xf>
    <xf numFmtId="4" fontId="8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/>
    </xf>
    <xf numFmtId="172" fontId="1" fillId="1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top"/>
    </xf>
    <xf numFmtId="0" fontId="9" fillId="32" borderId="16" xfId="0" applyNumberFormat="1" applyFont="1" applyFill="1" applyBorder="1" applyAlignment="1">
      <alignment wrapText="1"/>
    </xf>
    <xf numFmtId="17" fontId="4" fillId="33" borderId="0" xfId="0" applyNumberFormat="1" applyFont="1" applyFill="1" applyBorder="1" applyAlignment="1">
      <alignment horizontal="left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18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41"/>
  <sheetViews>
    <sheetView tabSelected="1" workbookViewId="0" topLeftCell="A19">
      <selection activeCell="S13" sqref="S13"/>
    </sheetView>
  </sheetViews>
  <sheetFormatPr defaultColWidth="9.00390625" defaultRowHeight="12.75"/>
  <cols>
    <col min="12" max="12" width="10.00390625" style="0" customWidth="1"/>
    <col min="15" max="15" width="10.75390625" style="0" bestFit="1" customWidth="1"/>
  </cols>
  <sheetData>
    <row r="2" spans="1:17" ht="15.7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53"/>
      <c r="B4" s="54"/>
      <c r="C4" s="54"/>
      <c r="D4" s="54"/>
      <c r="E4" s="55"/>
      <c r="F4" s="56" t="s">
        <v>19</v>
      </c>
      <c r="G4" s="57"/>
      <c r="H4" s="57"/>
      <c r="I4" s="57"/>
      <c r="J4" s="57"/>
      <c r="K4" s="57"/>
      <c r="L4" s="57"/>
      <c r="M4" s="57"/>
      <c r="N4" s="57"/>
      <c r="O4" s="57"/>
      <c r="P4" s="58"/>
      <c r="Q4" s="3"/>
    </row>
    <row r="5" spans="1:17" ht="12.75">
      <c r="A5" s="5"/>
      <c r="B5" s="59" t="s">
        <v>20</v>
      </c>
      <c r="C5" s="60"/>
      <c r="D5" s="60"/>
      <c r="E5" s="61"/>
      <c r="F5" s="62" t="s">
        <v>4</v>
      </c>
      <c r="G5" s="63"/>
      <c r="H5" s="63"/>
      <c r="I5" s="63"/>
      <c r="J5" s="63"/>
      <c r="K5" s="63"/>
      <c r="L5" s="63"/>
      <c r="M5" s="63"/>
      <c r="N5" s="66" t="s">
        <v>21</v>
      </c>
      <c r="O5" s="67"/>
      <c r="P5" s="70" t="s">
        <v>22</v>
      </c>
      <c r="Q5" s="44" t="s">
        <v>13</v>
      </c>
    </row>
    <row r="6" spans="1:17" ht="12.75">
      <c r="A6" s="6"/>
      <c r="B6" s="47" t="s">
        <v>23</v>
      </c>
      <c r="C6" s="47" t="s">
        <v>18</v>
      </c>
      <c r="D6" s="47" t="s">
        <v>47</v>
      </c>
      <c r="E6" s="64" t="s">
        <v>10</v>
      </c>
      <c r="F6" s="49" t="s">
        <v>24</v>
      </c>
      <c r="G6" s="49" t="s">
        <v>52</v>
      </c>
      <c r="H6" s="49" t="s">
        <v>25</v>
      </c>
      <c r="I6" s="49" t="s">
        <v>26</v>
      </c>
      <c r="J6" s="49" t="s">
        <v>27</v>
      </c>
      <c r="K6" s="49" t="s">
        <v>53</v>
      </c>
      <c r="L6" s="73" t="s">
        <v>28</v>
      </c>
      <c r="M6" s="74"/>
      <c r="N6" s="68"/>
      <c r="O6" s="69"/>
      <c r="P6" s="71"/>
      <c r="Q6" s="45"/>
    </row>
    <row r="7" spans="1:17" ht="84">
      <c r="A7" s="8"/>
      <c r="B7" s="48"/>
      <c r="C7" s="48"/>
      <c r="D7" s="48"/>
      <c r="E7" s="65"/>
      <c r="F7" s="50"/>
      <c r="G7" s="50"/>
      <c r="H7" s="50"/>
      <c r="I7" s="50"/>
      <c r="J7" s="50"/>
      <c r="K7" s="50"/>
      <c r="L7" s="24" t="s">
        <v>48</v>
      </c>
      <c r="M7" s="24" t="s">
        <v>50</v>
      </c>
      <c r="N7" s="7" t="s">
        <v>29</v>
      </c>
      <c r="O7" s="7" t="s">
        <v>30</v>
      </c>
      <c r="P7" s="72"/>
      <c r="Q7" s="46"/>
    </row>
    <row r="8" spans="1:17" ht="12.75">
      <c r="A8" s="39" t="s">
        <v>49</v>
      </c>
      <c r="B8" s="38">
        <v>9.1</v>
      </c>
      <c r="C8" s="38">
        <v>8.3</v>
      </c>
      <c r="D8" s="38">
        <v>1.6</v>
      </c>
      <c r="E8" s="10">
        <f>SUM(B8:D8)</f>
        <v>19</v>
      </c>
      <c r="F8" s="32">
        <v>1.2</v>
      </c>
      <c r="G8" s="32">
        <v>1.22</v>
      </c>
      <c r="H8" s="32">
        <v>1.8</v>
      </c>
      <c r="I8" s="32">
        <v>0</v>
      </c>
      <c r="J8" s="32">
        <v>1.6</v>
      </c>
      <c r="K8" s="32">
        <v>2.2</v>
      </c>
      <c r="L8" s="32">
        <v>0</v>
      </c>
      <c r="M8" s="32">
        <v>1.08</v>
      </c>
      <c r="N8" s="33">
        <v>3.1</v>
      </c>
      <c r="O8" s="33">
        <v>5.2</v>
      </c>
      <c r="P8" s="23">
        <v>1.6</v>
      </c>
      <c r="Q8" s="9">
        <f>SUM(F8:P8)</f>
        <v>19</v>
      </c>
    </row>
    <row r="9" spans="1:17" ht="24">
      <c r="A9" s="88" t="s">
        <v>31</v>
      </c>
      <c r="B9" s="89"/>
      <c r="C9" s="89"/>
      <c r="D9" s="90"/>
      <c r="E9" s="36">
        <v>1669.9</v>
      </c>
      <c r="F9" s="73" t="s">
        <v>32</v>
      </c>
      <c r="G9" s="91"/>
      <c r="H9" s="91"/>
      <c r="I9" s="91"/>
      <c r="J9" s="91"/>
      <c r="K9" s="91"/>
      <c r="L9" s="91"/>
      <c r="M9" s="74"/>
      <c r="N9" s="75" t="s">
        <v>33</v>
      </c>
      <c r="O9" s="76"/>
      <c r="P9" s="9" t="s">
        <v>34</v>
      </c>
      <c r="Q9" s="9"/>
    </row>
    <row r="10" spans="1:17" ht="12.75">
      <c r="A10" s="77" t="s">
        <v>35</v>
      </c>
      <c r="B10" s="78"/>
      <c r="C10" s="78"/>
      <c r="D10" s="78"/>
      <c r="E10" s="79"/>
      <c r="F10" s="11">
        <f>F8*E9</f>
        <v>2003.88</v>
      </c>
      <c r="G10" s="11">
        <f>E9*G8</f>
        <v>2037.278</v>
      </c>
      <c r="H10" s="11">
        <f>E9*H8</f>
        <v>3005.82</v>
      </c>
      <c r="I10" s="11">
        <v>0</v>
      </c>
      <c r="J10" s="11">
        <f>E9*J8</f>
        <v>2671.84</v>
      </c>
      <c r="K10" s="11">
        <f>E9*K8</f>
        <v>3673.7800000000007</v>
      </c>
      <c r="L10" s="11">
        <v>0</v>
      </c>
      <c r="M10" s="11">
        <f>E9*M8</f>
        <v>1803.4920000000002</v>
      </c>
      <c r="N10" s="11">
        <f>N8*E9</f>
        <v>5176.6900000000005</v>
      </c>
      <c r="O10" s="11">
        <f>O8*E9</f>
        <v>8683.480000000001</v>
      </c>
      <c r="P10" s="11">
        <f>E9*P8</f>
        <v>2671.84</v>
      </c>
      <c r="Q10" s="11">
        <f>F10+G10+H10+I10+J10+K10+L10+M10+N10+O10+P10</f>
        <v>31728.100000000002</v>
      </c>
    </row>
    <row r="11" spans="1:17" ht="12.75">
      <c r="A11" s="80" t="s">
        <v>36</v>
      </c>
      <c r="B11" s="80"/>
      <c r="C11" s="80"/>
      <c r="D11" s="80"/>
      <c r="E11" s="81"/>
      <c r="F11" s="82" t="s">
        <v>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2.75">
      <c r="A12" s="85" t="s">
        <v>38</v>
      </c>
      <c r="B12" s="85"/>
      <c r="C12" s="85"/>
      <c r="D12" s="86"/>
      <c r="E12" s="35">
        <v>75812.21000000002</v>
      </c>
      <c r="F12" s="41"/>
      <c r="G12" s="42"/>
      <c r="H12" s="1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2.75">
      <c r="A13" s="25"/>
      <c r="B13" s="87" t="s">
        <v>46</v>
      </c>
      <c r="C13" s="87"/>
      <c r="D13" s="26" t="s">
        <v>36</v>
      </c>
      <c r="E13" s="27" t="s">
        <v>17</v>
      </c>
      <c r="F13" s="41"/>
      <c r="G13" s="42"/>
      <c r="H13" s="1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2.75">
      <c r="A14" s="13" t="s">
        <v>39</v>
      </c>
      <c r="B14" s="92">
        <v>32490.06</v>
      </c>
      <c r="C14" s="93"/>
      <c r="D14" s="28">
        <v>29987.51</v>
      </c>
      <c r="E14" s="29"/>
      <c r="F14" s="14">
        <v>2003.88</v>
      </c>
      <c r="G14" s="14">
        <v>2180.322</v>
      </c>
      <c r="H14" s="15">
        <v>3005.82</v>
      </c>
      <c r="I14" s="14">
        <v>0</v>
      </c>
      <c r="J14" s="14">
        <v>2671.84</v>
      </c>
      <c r="K14" s="14">
        <v>3673.7800000000007</v>
      </c>
      <c r="L14" s="14">
        <f>884.52</f>
        <v>884.52</v>
      </c>
      <c r="M14" s="14">
        <v>0</v>
      </c>
      <c r="N14" s="30">
        <v>0</v>
      </c>
      <c r="O14" s="30">
        <v>6540</v>
      </c>
      <c r="P14" s="14">
        <v>2671.84</v>
      </c>
      <c r="Q14" s="16">
        <f aca="true" t="shared" si="0" ref="Q14:Q25">SUM(F14:P14)</f>
        <v>23632.002000000004</v>
      </c>
    </row>
    <row r="15" spans="1:17" ht="12.75">
      <c r="A15" s="13" t="s">
        <v>40</v>
      </c>
      <c r="B15" s="92">
        <v>32660.12</v>
      </c>
      <c r="C15" s="94"/>
      <c r="D15" s="28">
        <v>22024.07</v>
      </c>
      <c r="E15" s="29"/>
      <c r="F15" s="14">
        <v>2003.88</v>
      </c>
      <c r="G15" s="14">
        <v>2180.322</v>
      </c>
      <c r="H15" s="15">
        <v>3005.82</v>
      </c>
      <c r="I15" s="14">
        <v>0</v>
      </c>
      <c r="J15" s="14">
        <v>2671.84</v>
      </c>
      <c r="K15" s="14">
        <v>3673.7800000000007</v>
      </c>
      <c r="L15" s="14">
        <v>524.88</v>
      </c>
      <c r="M15" s="14">
        <v>0</v>
      </c>
      <c r="N15" s="30">
        <v>0</v>
      </c>
      <c r="O15" s="30">
        <v>0</v>
      </c>
      <c r="P15" s="14">
        <v>2671.84</v>
      </c>
      <c r="Q15" s="16">
        <f t="shared" si="0"/>
        <v>16732.362</v>
      </c>
    </row>
    <row r="16" spans="1:17" ht="12.75">
      <c r="A16" s="13" t="s">
        <v>8</v>
      </c>
      <c r="B16" s="92">
        <v>32300.4</v>
      </c>
      <c r="C16" s="94"/>
      <c r="D16" s="28">
        <v>32600.84</v>
      </c>
      <c r="E16" s="29"/>
      <c r="F16" s="14">
        <v>2003.88</v>
      </c>
      <c r="G16" s="14">
        <v>2180.322</v>
      </c>
      <c r="H16" s="15">
        <v>3005.82</v>
      </c>
      <c r="I16" s="14">
        <v>0</v>
      </c>
      <c r="J16" s="14">
        <v>2671.84</v>
      </c>
      <c r="K16" s="14">
        <v>3673.7800000000007</v>
      </c>
      <c r="L16" s="14">
        <v>753.3</v>
      </c>
      <c r="M16" s="14">
        <v>0</v>
      </c>
      <c r="N16" s="30">
        <v>0</v>
      </c>
      <c r="O16" s="30">
        <v>0</v>
      </c>
      <c r="P16" s="14">
        <v>2671.84</v>
      </c>
      <c r="Q16" s="16">
        <f t="shared" si="0"/>
        <v>16960.782</v>
      </c>
    </row>
    <row r="17" spans="1:17" ht="12.75">
      <c r="A17" s="13" t="s">
        <v>41</v>
      </c>
      <c r="B17" s="92">
        <v>32528.84</v>
      </c>
      <c r="C17" s="94"/>
      <c r="D17" s="28">
        <v>34133.8</v>
      </c>
      <c r="E17" s="29"/>
      <c r="F17" s="14">
        <v>2003.88</v>
      </c>
      <c r="G17" s="14">
        <f>2180.322+827</f>
        <v>3007.322</v>
      </c>
      <c r="H17" s="15">
        <v>3005.82</v>
      </c>
      <c r="I17" s="14">
        <v>0</v>
      </c>
      <c r="J17" s="14">
        <v>2671.84</v>
      </c>
      <c r="K17" s="14">
        <v>3673.7800000000007</v>
      </c>
      <c r="L17" s="14">
        <v>1215</v>
      </c>
      <c r="M17" s="14">
        <v>0</v>
      </c>
      <c r="N17" s="30">
        <v>0</v>
      </c>
      <c r="O17" s="30">
        <v>0</v>
      </c>
      <c r="P17" s="14">
        <v>2671.84</v>
      </c>
      <c r="Q17" s="16">
        <f t="shared" si="0"/>
        <v>18249.482000000004</v>
      </c>
    </row>
    <row r="18" spans="1:17" ht="12.75">
      <c r="A18" s="13" t="s">
        <v>11</v>
      </c>
      <c r="B18" s="92">
        <v>32990.58</v>
      </c>
      <c r="C18" s="94"/>
      <c r="D18" s="28">
        <v>29841.62</v>
      </c>
      <c r="E18" s="29"/>
      <c r="F18" s="14">
        <v>2003.88</v>
      </c>
      <c r="G18" s="14">
        <v>2180.322</v>
      </c>
      <c r="H18" s="15">
        <v>3005.82</v>
      </c>
      <c r="I18" s="14">
        <v>0</v>
      </c>
      <c r="J18" s="14">
        <v>2671.84</v>
      </c>
      <c r="K18" s="14">
        <v>3673.7800000000007</v>
      </c>
      <c r="L18" s="14">
        <v>4.86</v>
      </c>
      <c r="M18" s="14">
        <v>1500</v>
      </c>
      <c r="N18" s="30">
        <v>0</v>
      </c>
      <c r="O18" s="30">
        <v>0</v>
      </c>
      <c r="P18" s="14">
        <v>2671.84</v>
      </c>
      <c r="Q18" s="16">
        <f t="shared" si="0"/>
        <v>17712.342000000004</v>
      </c>
    </row>
    <row r="19" spans="1:17" ht="12.75">
      <c r="A19" s="13" t="s">
        <v>12</v>
      </c>
      <c r="B19" s="92">
        <v>31780.45</v>
      </c>
      <c r="C19" s="94"/>
      <c r="D19" s="28">
        <v>35669.16</v>
      </c>
      <c r="E19" s="29"/>
      <c r="F19" s="14">
        <v>2003.88</v>
      </c>
      <c r="G19" s="14">
        <v>2180.322</v>
      </c>
      <c r="H19" s="15">
        <v>3005.82</v>
      </c>
      <c r="I19" s="14">
        <v>0</v>
      </c>
      <c r="J19" s="14">
        <v>2671.84</v>
      </c>
      <c r="K19" s="14">
        <v>3673.7800000000007</v>
      </c>
      <c r="L19" s="14">
        <v>588.06</v>
      </c>
      <c r="M19" s="14">
        <v>0</v>
      </c>
      <c r="N19" s="30">
        <v>0</v>
      </c>
      <c r="O19" s="30">
        <v>0</v>
      </c>
      <c r="P19" s="14">
        <v>2671.84</v>
      </c>
      <c r="Q19" s="16">
        <f t="shared" si="0"/>
        <v>16795.542</v>
      </c>
    </row>
    <row r="20" spans="1:17" ht="12.75">
      <c r="A20" s="13" t="s">
        <v>14</v>
      </c>
      <c r="B20" s="92">
        <v>32363.6</v>
      </c>
      <c r="C20" s="94"/>
      <c r="D20" s="28">
        <v>29851.77</v>
      </c>
      <c r="E20" s="29"/>
      <c r="F20" s="14">
        <v>2003.88</v>
      </c>
      <c r="G20" s="14">
        <v>2180.322</v>
      </c>
      <c r="H20" s="15">
        <v>3005.82</v>
      </c>
      <c r="I20" s="14">
        <v>0</v>
      </c>
      <c r="J20" s="14">
        <v>2671.84</v>
      </c>
      <c r="K20" s="14">
        <v>3673.7800000000007</v>
      </c>
      <c r="L20" s="14">
        <v>1325.72</v>
      </c>
      <c r="M20" s="14">
        <v>14620</v>
      </c>
      <c r="N20" s="30">
        <v>0</v>
      </c>
      <c r="O20" s="30">
        <v>0</v>
      </c>
      <c r="P20" s="14">
        <v>2671.84</v>
      </c>
      <c r="Q20" s="16">
        <f t="shared" si="0"/>
        <v>32153.202</v>
      </c>
    </row>
    <row r="21" spans="1:17" ht="12.75">
      <c r="A21" s="13" t="s">
        <v>0</v>
      </c>
      <c r="B21" s="92">
        <v>33101.32</v>
      </c>
      <c r="C21" s="94"/>
      <c r="D21" s="28">
        <f>32905.18+150</f>
        <v>33055.18</v>
      </c>
      <c r="E21" s="29"/>
      <c r="F21" s="14">
        <v>2003.88</v>
      </c>
      <c r="G21" s="14">
        <v>2180.322</v>
      </c>
      <c r="H21" s="15">
        <v>3005.82</v>
      </c>
      <c r="I21" s="14">
        <v>0</v>
      </c>
      <c r="J21" s="14">
        <v>2671.84</v>
      </c>
      <c r="K21" s="14">
        <v>3673.7800000000007</v>
      </c>
      <c r="L21" s="14">
        <v>101.2</v>
      </c>
      <c r="M21" s="14">
        <v>0</v>
      </c>
      <c r="N21" s="30">
        <v>7334</v>
      </c>
      <c r="O21" s="30">
        <v>0</v>
      </c>
      <c r="P21" s="14">
        <v>2671.84</v>
      </c>
      <c r="Q21" s="16">
        <f t="shared" si="0"/>
        <v>23642.682000000004</v>
      </c>
    </row>
    <row r="22" spans="1:17" ht="12.75">
      <c r="A22" s="13" t="s">
        <v>42</v>
      </c>
      <c r="B22" s="92">
        <v>31876.78</v>
      </c>
      <c r="C22" s="94"/>
      <c r="D22" s="28">
        <v>38530.09</v>
      </c>
      <c r="E22" s="29"/>
      <c r="F22" s="14">
        <v>2003.88</v>
      </c>
      <c r="G22" s="14">
        <v>2180.322</v>
      </c>
      <c r="H22" s="15">
        <v>3005.82</v>
      </c>
      <c r="I22" s="14">
        <v>0</v>
      </c>
      <c r="J22" s="14">
        <v>2671.84</v>
      </c>
      <c r="K22" s="14">
        <v>3673.7800000000007</v>
      </c>
      <c r="L22" s="14">
        <v>771.41</v>
      </c>
      <c r="M22" s="14">
        <v>0</v>
      </c>
      <c r="N22" s="30">
        <v>0</v>
      </c>
      <c r="O22" s="30">
        <v>0</v>
      </c>
      <c r="P22" s="14">
        <v>2671.84</v>
      </c>
      <c r="Q22" s="16">
        <f t="shared" si="0"/>
        <v>16978.892</v>
      </c>
    </row>
    <row r="23" spans="1:17" ht="12.75">
      <c r="A23" s="13" t="s">
        <v>43</v>
      </c>
      <c r="B23" s="92">
        <v>32547.08</v>
      </c>
      <c r="C23" s="94"/>
      <c r="D23" s="28">
        <v>39435.25</v>
      </c>
      <c r="E23" s="29"/>
      <c r="F23" s="14">
        <v>2003.88</v>
      </c>
      <c r="G23" s="14">
        <v>2180.322</v>
      </c>
      <c r="H23" s="15">
        <v>3005.82</v>
      </c>
      <c r="I23" s="14">
        <v>0</v>
      </c>
      <c r="J23" s="14">
        <v>2671.84</v>
      </c>
      <c r="K23" s="14">
        <v>3673.7800000000007</v>
      </c>
      <c r="L23" s="14">
        <f>782</f>
        <v>782</v>
      </c>
      <c r="M23" s="14">
        <v>0</v>
      </c>
      <c r="N23" s="30">
        <v>3688</v>
      </c>
      <c r="O23" s="30">
        <v>6364</v>
      </c>
      <c r="P23" s="14">
        <v>2671.84</v>
      </c>
      <c r="Q23" s="16">
        <f t="shared" si="0"/>
        <v>27041.482</v>
      </c>
    </row>
    <row r="24" spans="1:17" ht="12.75">
      <c r="A24" s="13" t="s">
        <v>44</v>
      </c>
      <c r="B24" s="92">
        <v>32557.62</v>
      </c>
      <c r="C24" s="94"/>
      <c r="D24" s="28">
        <v>36618.91</v>
      </c>
      <c r="E24" s="29"/>
      <c r="F24" s="14">
        <v>2003.88</v>
      </c>
      <c r="G24" s="14">
        <v>2180.322</v>
      </c>
      <c r="H24" s="15">
        <v>3005.82</v>
      </c>
      <c r="I24" s="14">
        <v>0</v>
      </c>
      <c r="J24" s="14">
        <v>2671.84</v>
      </c>
      <c r="K24" s="14">
        <v>3673.7800000000007</v>
      </c>
      <c r="L24" s="14">
        <v>678.04</v>
      </c>
      <c r="M24" s="14">
        <v>0</v>
      </c>
      <c r="N24" s="30">
        <v>0</v>
      </c>
      <c r="O24" s="30">
        <v>0</v>
      </c>
      <c r="P24" s="14">
        <v>2671.84</v>
      </c>
      <c r="Q24" s="16">
        <f t="shared" si="0"/>
        <v>16885.522</v>
      </c>
    </row>
    <row r="25" spans="1:17" ht="12.75">
      <c r="A25" s="13" t="s">
        <v>45</v>
      </c>
      <c r="B25" s="92">
        <v>32453.6</v>
      </c>
      <c r="C25" s="94"/>
      <c r="D25" s="28">
        <v>36739.45</v>
      </c>
      <c r="E25" s="29"/>
      <c r="F25" s="14">
        <v>2003.88</v>
      </c>
      <c r="G25" s="14">
        <v>2180.322</v>
      </c>
      <c r="H25" s="15">
        <v>3005.82</v>
      </c>
      <c r="I25" s="14">
        <v>0</v>
      </c>
      <c r="J25" s="14">
        <v>2671.84</v>
      </c>
      <c r="K25" s="14">
        <v>3673.78</v>
      </c>
      <c r="L25" s="14">
        <v>1902.56</v>
      </c>
      <c r="M25" s="14">
        <v>0</v>
      </c>
      <c r="N25" s="30">
        <v>0</v>
      </c>
      <c r="O25" s="30">
        <v>0</v>
      </c>
      <c r="P25" s="14">
        <v>2671.84</v>
      </c>
      <c r="Q25" s="16">
        <f t="shared" si="0"/>
        <v>18110.042</v>
      </c>
    </row>
    <row r="26" spans="1:17" ht="12.75">
      <c r="A26" s="17" t="s">
        <v>10</v>
      </c>
      <c r="B26" s="95">
        <f>SUM(B14:B25)</f>
        <v>389650.45</v>
      </c>
      <c r="C26" s="96"/>
      <c r="D26" s="31">
        <f>SUM(D14:D25)</f>
        <v>398487.64999999997</v>
      </c>
      <c r="E26" s="18"/>
      <c r="F26" s="18">
        <f aca="true" t="shared" si="1" ref="F26:Q26">SUM(F14:F25)</f>
        <v>24046.56000000001</v>
      </c>
      <c r="G26" s="18">
        <f t="shared" si="1"/>
        <v>26990.864</v>
      </c>
      <c r="H26" s="18">
        <f t="shared" si="1"/>
        <v>36069.840000000004</v>
      </c>
      <c r="I26" s="18">
        <f t="shared" si="1"/>
        <v>0</v>
      </c>
      <c r="J26" s="18">
        <f t="shared" si="1"/>
        <v>32062.08</v>
      </c>
      <c r="K26" s="18">
        <f t="shared" si="1"/>
        <v>44085.35999999999</v>
      </c>
      <c r="L26" s="18">
        <f t="shared" si="1"/>
        <v>9531.55</v>
      </c>
      <c r="M26" s="18">
        <f t="shared" si="1"/>
        <v>16120</v>
      </c>
      <c r="N26" s="31">
        <f t="shared" si="1"/>
        <v>11022</v>
      </c>
      <c r="O26" s="31">
        <f t="shared" si="1"/>
        <v>12904</v>
      </c>
      <c r="P26" s="31">
        <f t="shared" si="1"/>
        <v>32062.08</v>
      </c>
      <c r="Q26" s="19">
        <f t="shared" si="1"/>
        <v>244894.33399999997</v>
      </c>
    </row>
    <row r="27" spans="1:17" ht="12.7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 t="s">
        <v>16</v>
      </c>
      <c r="P27" s="97">
        <f>SUM(E12+D26-Q26)</f>
        <v>229405.526</v>
      </c>
      <c r="Q27" s="97"/>
    </row>
    <row r="28" spans="1:4" ht="12.75">
      <c r="A28" s="40"/>
      <c r="B28" t="s">
        <v>11</v>
      </c>
      <c r="C28">
        <v>1500</v>
      </c>
      <c r="D28" t="s">
        <v>55</v>
      </c>
    </row>
    <row r="29" spans="1:16" ht="12.75">
      <c r="A29" s="40"/>
      <c r="B29" t="s">
        <v>14</v>
      </c>
      <c r="C29">
        <v>14620</v>
      </c>
      <c r="D29" t="s">
        <v>56</v>
      </c>
      <c r="I29" s="37" t="s">
        <v>6</v>
      </c>
      <c r="J29" s="37">
        <v>0</v>
      </c>
      <c r="K29" s="37" t="s">
        <v>15</v>
      </c>
      <c r="L29" s="37">
        <v>884.52</v>
      </c>
      <c r="M29" s="37" t="s">
        <v>51</v>
      </c>
      <c r="O29" s="34"/>
      <c r="P29" s="1"/>
    </row>
    <row r="30" spans="1:13" ht="12.75">
      <c r="A30" s="40"/>
      <c r="C30" s="2"/>
      <c r="D30" s="4"/>
      <c r="I30" s="37" t="s">
        <v>7</v>
      </c>
      <c r="J30" s="37">
        <v>0</v>
      </c>
      <c r="K30" s="37" t="s">
        <v>15</v>
      </c>
      <c r="L30" s="37">
        <v>524.88</v>
      </c>
      <c r="M30" s="37" t="s">
        <v>51</v>
      </c>
    </row>
    <row r="31" spans="9:17" ht="12.75">
      <c r="I31" s="37" t="s">
        <v>8</v>
      </c>
      <c r="J31" s="37">
        <v>0</v>
      </c>
      <c r="K31" s="37" t="s">
        <v>15</v>
      </c>
      <c r="L31" s="37">
        <v>753.3</v>
      </c>
      <c r="M31" s="37" t="s">
        <v>51</v>
      </c>
      <c r="O31" s="34"/>
      <c r="P31" s="4"/>
      <c r="Q31" s="4"/>
    </row>
    <row r="32" spans="9:13" ht="12.75">
      <c r="I32" s="37" t="s">
        <v>9</v>
      </c>
      <c r="J32" s="37">
        <v>0</v>
      </c>
      <c r="K32" s="37" t="s">
        <v>15</v>
      </c>
      <c r="L32" s="37">
        <v>1215</v>
      </c>
      <c r="M32" s="37" t="s">
        <v>51</v>
      </c>
    </row>
    <row r="33" spans="6:13" ht="12.75">
      <c r="F33" s="34"/>
      <c r="I33" s="37" t="s">
        <v>11</v>
      </c>
      <c r="J33" s="37">
        <v>0</v>
      </c>
      <c r="K33" s="37" t="s">
        <v>15</v>
      </c>
      <c r="L33" s="37">
        <v>4.86</v>
      </c>
      <c r="M33" s="37" t="s">
        <v>51</v>
      </c>
    </row>
    <row r="34" spans="9:13" ht="12.75">
      <c r="I34" s="37" t="s">
        <v>12</v>
      </c>
      <c r="J34" s="37">
        <v>0</v>
      </c>
      <c r="K34" s="37" t="s">
        <v>15</v>
      </c>
      <c r="L34" s="37">
        <v>588.06</v>
      </c>
      <c r="M34" s="37" t="s">
        <v>51</v>
      </c>
    </row>
    <row r="35" spans="9:13" ht="12.75">
      <c r="I35" s="37" t="s">
        <v>14</v>
      </c>
      <c r="J35" s="37">
        <v>0</v>
      </c>
      <c r="K35" s="37" t="s">
        <v>15</v>
      </c>
      <c r="L35" s="37">
        <v>1325.72</v>
      </c>
      <c r="M35" s="37" t="s">
        <v>51</v>
      </c>
    </row>
    <row r="36" spans="9:13" ht="12.75">
      <c r="I36" s="37" t="s">
        <v>0</v>
      </c>
      <c r="J36" s="37">
        <v>0</v>
      </c>
      <c r="K36" s="37" t="s">
        <v>15</v>
      </c>
      <c r="L36" s="37">
        <v>101.2</v>
      </c>
      <c r="M36" s="37" t="s">
        <v>51</v>
      </c>
    </row>
    <row r="37" spans="4:13" ht="12.75">
      <c r="D37" s="20"/>
      <c r="I37" s="37" t="s">
        <v>1</v>
      </c>
      <c r="J37" s="37">
        <v>0</v>
      </c>
      <c r="K37" s="37" t="s">
        <v>15</v>
      </c>
      <c r="L37" s="37">
        <v>771.41</v>
      </c>
      <c r="M37" s="37" t="s">
        <v>51</v>
      </c>
    </row>
    <row r="38" spans="9:13" ht="12.75">
      <c r="I38" s="37" t="s">
        <v>2</v>
      </c>
      <c r="J38" s="37">
        <v>0</v>
      </c>
      <c r="K38" s="37" t="s">
        <v>15</v>
      </c>
      <c r="L38" s="37">
        <v>782</v>
      </c>
      <c r="M38" s="37" t="s">
        <v>51</v>
      </c>
    </row>
    <row r="39" spans="9:13" ht="12.75">
      <c r="I39" s="37" t="s">
        <v>3</v>
      </c>
      <c r="J39" s="37">
        <v>0</v>
      </c>
      <c r="K39" s="37" t="s">
        <v>15</v>
      </c>
      <c r="L39" s="37">
        <v>678.04</v>
      </c>
      <c r="M39" s="37" t="s">
        <v>51</v>
      </c>
    </row>
    <row r="40" spans="9:15" ht="12.75">
      <c r="I40" s="37" t="s">
        <v>5</v>
      </c>
      <c r="J40" s="37">
        <v>0</v>
      </c>
      <c r="K40" s="37" t="s">
        <v>15</v>
      </c>
      <c r="L40" s="37">
        <v>1902.56</v>
      </c>
      <c r="M40" s="37" t="s">
        <v>51</v>
      </c>
      <c r="O40" s="34"/>
    </row>
    <row r="41" ht="12.75">
      <c r="L41" s="34"/>
    </row>
  </sheetData>
  <sheetProtection/>
  <mergeCells count="42">
    <mergeCell ref="B20:C20"/>
    <mergeCell ref="B26:C26"/>
    <mergeCell ref="P27:Q27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23958333333333334" right="0.14583333333333334" top="0.75" bottom="0.75" header="0.3" footer="0.3"/>
  <pageSetup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2021-09-20T07:06:59Z</cp:lastPrinted>
  <dcterms:created xsi:type="dcterms:W3CDTF">2007-02-04T12:22:59Z</dcterms:created>
  <dcterms:modified xsi:type="dcterms:W3CDTF">2022-02-11T05:54:04Z</dcterms:modified>
  <cp:category/>
  <cp:version/>
  <cp:contentType/>
  <cp:contentStatus/>
</cp:coreProperties>
</file>