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1501-разовая премия</t>
        </r>
      </text>
    </comment>
    <comment ref="M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1500-ремонт эл.магнитного замка</t>
        </r>
      </text>
    </comment>
    <comment ref="M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2580-покос 3р</t>
        </r>
      </text>
    </comment>
    <comment ref="M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3000-установка антискользящего коврика
8942-работа автовышки+прочистка желобов</t>
        </r>
      </text>
    </comment>
    <comment ref="M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1400-ремонт дверного доводчика</t>
        </r>
      </text>
    </comment>
  </commentList>
</comments>
</file>

<file path=xl/sharedStrings.xml><?xml version="1.0" encoding="utf-8"?>
<sst xmlns="http://schemas.openxmlformats.org/spreadsheetml/2006/main" count="58" uniqueCount="54">
  <si>
    <t>Содержание</t>
  </si>
  <si>
    <t>ремонт</t>
  </si>
  <si>
    <t>итого</t>
  </si>
  <si>
    <t>июль</t>
  </si>
  <si>
    <t>ИТОГО</t>
  </si>
  <si>
    <t>июнь</t>
  </si>
  <si>
    <t>Быстров</t>
  </si>
  <si>
    <t>август</t>
  </si>
  <si>
    <t>ноябрь</t>
  </si>
  <si>
    <t>декабрь</t>
  </si>
  <si>
    <t>март</t>
  </si>
  <si>
    <t>май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</si>
  <si>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</si>
  <si>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</si>
  <si>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</si>
  <si>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</si>
  <si>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</si>
  <si>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</si>
  <si>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</si>
  <si>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</si>
  <si>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</si>
  <si>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</si>
  <si>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</si>
  <si>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</si>
  <si>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</si>
  <si>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</si>
  <si>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</si>
  <si>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</si>
  <si>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</si>
  <si>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</si>
  <si>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</si>
  <si>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</si>
  <si>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</si>
  <si>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</si>
  <si>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</si>
  <si>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</si>
  <si>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</si>
  <si>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</si>
  <si>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</si>
  <si>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</si>
  <si>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</si>
  <si>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</si>
  <si>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</si>
  <si>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>долг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</si>
  <si>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</si>
  <si>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</si>
  <si>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</si>
  <si>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общехозяйственные расходы</t>
  </si>
  <si>
    <t>Информация о доходах и расходах по дому __Октябрьская 69__на 2021год.</t>
  </si>
  <si>
    <t>ремонт эл.магнитного замка</t>
  </si>
  <si>
    <t>покос 3р 30.04, 17.06, 24.07</t>
  </si>
  <si>
    <t>установка антискользящего коврика</t>
  </si>
  <si>
    <t>работа автовышки+прочистка желобов</t>
  </si>
  <si>
    <t>ремонт дверного доводчика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</si>
</sst>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00"/>
    <numFmt numFmtId="190" formatCode="0.0"/>
    <numFmt numFmtId="191" formatCode="#,##0.0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_р_."/>
    <numFmt numFmtId="197" formatCode="#,##0.000_р_."/>
    <numFmt numFmtId="198" formatCode="#,##0&quot;р.&quot;"/>
    <numFmt numFmtId="199" formatCode="#,##0.0000_р_."/>
    <numFmt numFmtId="200" formatCode="#,##0.00000_р_."/>
  </numFmts>
  <fonts count="51"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88" fontId="1" fillId="0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3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88" fontId="1" fillId="13" borderId="10" xfId="0" applyNumberFormat="1" applyFont="1" applyFill="1" applyBorder="1" applyAlignment="1">
      <alignment/>
    </xf>
    <xf numFmtId="188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188" fontId="1" fillId="9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vertical="top" textRotation="90" wrapText="1"/>
    </xf>
    <xf numFmtId="2" fontId="7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wrapText="1"/>
    </xf>
    <xf numFmtId="0" fontId="1" fillId="10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88" fontId="9" fillId="10" borderId="10" xfId="0" applyNumberFormat="1" applyFont="1" applyFill="1" applyBorder="1" applyAlignment="1">
      <alignment/>
    </xf>
    <xf numFmtId="188" fontId="1" fillId="9" borderId="10" xfId="0" applyNumberFormat="1" applyFont="1" applyFill="1" applyBorder="1" applyAlignment="1">
      <alignment/>
    </xf>
    <xf numFmtId="188" fontId="9" fillId="7" borderId="10" xfId="0" applyNumberFormat="1" applyFont="1" applyFill="1" applyBorder="1" applyAlignment="1">
      <alignment/>
    </xf>
    <xf numFmtId="188" fontId="9" fillId="35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11" fillId="33" borderId="17" xfId="0" applyNumberFormat="1" applyFont="1" applyFill="1" applyBorder="1" applyAlignment="1">
      <alignment wrapText="1"/>
    </xf>
    <xf numFmtId="17" fontId="4" fillId="12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2" fontId="5" fillId="13" borderId="17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0" fontId="4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23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18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88" fontId="1" fillId="4" borderId="17" xfId="0" applyNumberFormat="1" applyFont="1" applyFill="1" applyBorder="1" applyAlignment="1">
      <alignment horizontal="center"/>
    </xf>
    <xf numFmtId="0" fontId="0" fillId="4" borderId="16" xfId="0" applyFill="1" applyBorder="1" applyAlignment="1">
      <alignment/>
    </xf>
    <xf numFmtId="188" fontId="1" fillId="4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0" fontId="5" fillId="7" borderId="17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7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5" fillId="13" borderId="17" xfId="0" applyNumberFormat="1" applyFont="1" applyFill="1" applyBorder="1" applyAlignment="1">
      <alignment horizontal="center" vertical="top" wrapText="1"/>
    </xf>
    <xf numFmtId="2" fontId="5" fillId="13" borderId="14" xfId="0" applyNumberFormat="1" applyFont="1" applyFill="1" applyBorder="1" applyAlignment="1">
      <alignment horizontal="center" vertical="top" wrapText="1"/>
    </xf>
    <xf numFmtId="2" fontId="5" fillId="13" borderId="16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88" fontId="1" fillId="35" borderId="17" xfId="0" applyNumberFormat="1" applyFont="1" applyFill="1" applyBorder="1" applyAlignment="1">
      <alignment horizontal="center"/>
    </xf>
    <xf numFmtId="188" fontId="1" fillId="35" borderId="16" xfId="0" applyNumberFormat="1" applyFont="1" applyFill="1" applyBorder="1" applyAlignment="1">
      <alignment horizontal="center"/>
    </xf>
    <xf numFmtId="188" fontId="8" fillId="0" borderId="2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Q38"/>
  <sheetViews>
    <sheetView tabSelected="1" zoomScalePageLayoutView="0" workbookViewId="0" topLeftCell="A10">
      <selection activeCell="P17" sqref="P17"/>
    </sheetView>
  </sheetViews>
  <sheetFormatPr defaultColWidth="9.140625" defaultRowHeight="12.75"/>
  <sheetData>
    <row r="2" spans="1:17" ht="15.75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2.75">
      <c r="A4" s="51"/>
      <c r="B4" s="52"/>
      <c r="C4" s="52"/>
      <c r="D4" s="52"/>
      <c r="E4" s="53"/>
      <c r="F4" s="54" t="s">
        <v>12</v>
      </c>
      <c r="G4" s="55"/>
      <c r="H4" s="55"/>
      <c r="I4" s="55"/>
      <c r="J4" s="55"/>
      <c r="K4" s="55"/>
      <c r="L4" s="55"/>
      <c r="M4" s="55"/>
      <c r="N4" s="55"/>
      <c r="O4" s="55"/>
      <c r="P4" s="56"/>
      <c r="Q4" s="1"/>
    </row>
    <row r="5" spans="1:17" ht="12.75">
      <c r="A5" s="4"/>
      <c r="B5" s="57" t="s">
        <v>13</v>
      </c>
      <c r="C5" s="58"/>
      <c r="D5" s="58"/>
      <c r="E5" s="59"/>
      <c r="F5" s="60" t="s">
        <v>0</v>
      </c>
      <c r="G5" s="61"/>
      <c r="H5" s="61"/>
      <c r="I5" s="61"/>
      <c r="J5" s="61"/>
      <c r="K5" s="61"/>
      <c r="L5" s="61"/>
      <c r="M5" s="61"/>
      <c r="N5" s="62" t="s">
        <v>14</v>
      </c>
      <c r="O5" s="63"/>
      <c r="P5" s="66" t="s">
        <v>15</v>
      </c>
      <c r="Q5" s="42" t="s">
        <v>4</v>
      </c>
    </row>
    <row r="6" spans="1:17" ht="12.75">
      <c r="A6" s="5"/>
      <c r="B6" s="45" t="s">
        <v>16</v>
      </c>
      <c r="C6" s="45" t="s">
        <v>1</v>
      </c>
      <c r="D6" s="45" t="s">
        <v>17</v>
      </c>
      <c r="E6" s="76" t="s">
        <v>2</v>
      </c>
      <c r="F6" s="47" t="s">
        <v>18</v>
      </c>
      <c r="G6" s="47" t="s">
        <v>19</v>
      </c>
      <c r="H6" s="47" t="s">
        <v>20</v>
      </c>
      <c r="I6" s="47" t="s">
        <v>21</v>
      </c>
      <c r="J6" s="47" t="s">
        <v>22</v>
      </c>
      <c r="K6" s="47" t="s">
        <v>47</v>
      </c>
      <c r="L6" s="69" t="s">
        <v>23</v>
      </c>
      <c r="M6" s="70"/>
      <c r="N6" s="64"/>
      <c r="O6" s="65"/>
      <c r="P6" s="67"/>
      <c r="Q6" s="43"/>
    </row>
    <row r="7" spans="1:17" ht="94.5">
      <c r="A7" s="7"/>
      <c r="B7" s="46"/>
      <c r="C7" s="46"/>
      <c r="D7" s="46"/>
      <c r="E7" s="77"/>
      <c r="F7" s="48"/>
      <c r="G7" s="48"/>
      <c r="H7" s="48"/>
      <c r="I7" s="48"/>
      <c r="J7" s="48"/>
      <c r="K7" s="48"/>
      <c r="L7" s="26" t="s">
        <v>44</v>
      </c>
      <c r="M7" s="26" t="s">
        <v>46</v>
      </c>
      <c r="N7" s="6" t="s">
        <v>24</v>
      </c>
      <c r="O7" s="6" t="s">
        <v>25</v>
      </c>
      <c r="P7" s="68"/>
      <c r="Q7" s="44"/>
    </row>
    <row r="8" spans="1:17" ht="12.75">
      <c r="A8" s="37" t="s">
        <v>45</v>
      </c>
      <c r="B8" s="25">
        <v>10.4</v>
      </c>
      <c r="C8" s="25">
        <v>0.6</v>
      </c>
      <c r="D8" s="25">
        <v>0</v>
      </c>
      <c r="E8" s="9">
        <v>11</v>
      </c>
      <c r="F8" s="35">
        <v>1.2</v>
      </c>
      <c r="G8" s="35">
        <v>2.95</v>
      </c>
      <c r="H8" s="35">
        <v>1.8</v>
      </c>
      <c r="I8" s="35">
        <v>0</v>
      </c>
      <c r="J8" s="35">
        <v>1.2</v>
      </c>
      <c r="K8" s="35">
        <v>2.2</v>
      </c>
      <c r="L8" s="35">
        <v>0</v>
      </c>
      <c r="M8" s="35">
        <v>1.05</v>
      </c>
      <c r="N8" s="27">
        <v>0.3</v>
      </c>
      <c r="O8" s="27">
        <v>0.3</v>
      </c>
      <c r="P8" s="36">
        <v>0</v>
      </c>
      <c r="Q8" s="8">
        <f>SUM(F8:P8)</f>
        <v>11.000000000000004</v>
      </c>
    </row>
    <row r="9" spans="1:17" ht="24">
      <c r="A9" s="72" t="s">
        <v>26</v>
      </c>
      <c r="B9" s="73"/>
      <c r="C9" s="73"/>
      <c r="D9" s="74"/>
      <c r="E9" s="9">
        <v>623</v>
      </c>
      <c r="F9" s="69" t="s">
        <v>27</v>
      </c>
      <c r="G9" s="75"/>
      <c r="H9" s="75"/>
      <c r="I9" s="75"/>
      <c r="J9" s="75"/>
      <c r="K9" s="75"/>
      <c r="L9" s="75"/>
      <c r="M9" s="70"/>
      <c r="N9" s="81" t="s">
        <v>28</v>
      </c>
      <c r="O9" s="82"/>
      <c r="P9" s="8" t="s">
        <v>29</v>
      </c>
      <c r="Q9" s="8"/>
    </row>
    <row r="10" spans="1:17" ht="12.75">
      <c r="A10" s="83" t="s">
        <v>30</v>
      </c>
      <c r="B10" s="84"/>
      <c r="C10" s="84"/>
      <c r="D10" s="84"/>
      <c r="E10" s="85"/>
      <c r="F10" s="10">
        <f>F8*E9</f>
        <v>747.6</v>
      </c>
      <c r="G10" s="10">
        <f>G8*E9</f>
        <v>1837.8500000000001</v>
      </c>
      <c r="H10" s="10">
        <f>H8*E9</f>
        <v>1121.4</v>
      </c>
      <c r="I10" s="10">
        <v>0</v>
      </c>
      <c r="J10" s="10">
        <f>J8*E9</f>
        <v>747.6</v>
      </c>
      <c r="K10" s="10">
        <f>K8*E9</f>
        <v>1370.6000000000001</v>
      </c>
      <c r="L10" s="10">
        <v>0</v>
      </c>
      <c r="M10" s="10">
        <f>E9*M8</f>
        <v>654.15</v>
      </c>
      <c r="N10" s="10">
        <f>N8*E9</f>
        <v>186.9</v>
      </c>
      <c r="O10" s="10">
        <f>O8*E9</f>
        <v>186.9</v>
      </c>
      <c r="P10" s="10">
        <v>0</v>
      </c>
      <c r="Q10" s="10">
        <f>SUM(F10:P10)</f>
        <v>6853</v>
      </c>
    </row>
    <row r="11" spans="1:17" ht="12.75">
      <c r="A11" s="86" t="s">
        <v>31</v>
      </c>
      <c r="B11" s="86"/>
      <c r="C11" s="86"/>
      <c r="D11" s="86"/>
      <c r="E11" s="87"/>
      <c r="F11" s="88" t="s">
        <v>32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</row>
    <row r="12" spans="1:17" ht="12.75">
      <c r="A12" s="91" t="s">
        <v>33</v>
      </c>
      <c r="B12" s="91"/>
      <c r="C12" s="91"/>
      <c r="D12" s="92"/>
      <c r="E12" s="11">
        <v>347931.5458999999</v>
      </c>
      <c r="F12" s="41"/>
      <c r="G12" s="12"/>
      <c r="H12" s="13"/>
      <c r="I12" s="12"/>
      <c r="J12" s="12"/>
      <c r="K12" s="12"/>
      <c r="L12" s="12"/>
      <c r="M12" s="12"/>
      <c r="N12" s="12"/>
      <c r="O12" s="12"/>
      <c r="P12" s="12"/>
      <c r="Q12" s="14"/>
    </row>
    <row r="13" spans="1:17" ht="12.75">
      <c r="A13" s="28"/>
      <c r="B13" s="71" t="s">
        <v>42</v>
      </c>
      <c r="C13" s="71"/>
      <c r="D13" s="29" t="s">
        <v>31</v>
      </c>
      <c r="E13" s="30" t="s">
        <v>43</v>
      </c>
      <c r="F13" s="41"/>
      <c r="G13" s="12"/>
      <c r="H13" s="13"/>
      <c r="I13" s="12"/>
      <c r="J13" s="12"/>
      <c r="K13" s="12"/>
      <c r="L13" s="12"/>
      <c r="M13" s="12"/>
      <c r="N13" s="12"/>
      <c r="O13" s="12"/>
      <c r="P13" s="12"/>
      <c r="Q13" s="14"/>
    </row>
    <row r="14" spans="1:17" ht="12.75">
      <c r="A14" s="15" t="s">
        <v>34</v>
      </c>
      <c r="B14" s="78">
        <v>5090.8</v>
      </c>
      <c r="C14" s="79"/>
      <c r="D14" s="31">
        <v>4086.5</v>
      </c>
      <c r="E14" s="32"/>
      <c r="F14" s="16">
        <v>747.6</v>
      </c>
      <c r="G14" s="16">
        <v>1978.47</v>
      </c>
      <c r="H14" s="17">
        <v>1121.4</v>
      </c>
      <c r="I14" s="16">
        <v>0</v>
      </c>
      <c r="J14" s="16">
        <v>747.6</v>
      </c>
      <c r="K14" s="16">
        <v>1370.6000000000001</v>
      </c>
      <c r="L14" s="16">
        <v>0</v>
      </c>
      <c r="M14" s="16">
        <v>0</v>
      </c>
      <c r="N14" s="33">
        <v>0</v>
      </c>
      <c r="O14" s="33">
        <v>0</v>
      </c>
      <c r="P14" s="16">
        <v>0</v>
      </c>
      <c r="Q14" s="18">
        <f aca="true" t="shared" si="0" ref="Q14:Q25">SUM(F14:P14)</f>
        <v>5965.670000000001</v>
      </c>
    </row>
    <row r="15" spans="1:17" ht="12.75">
      <c r="A15" s="15" t="s">
        <v>35</v>
      </c>
      <c r="B15" s="78">
        <v>5090.8</v>
      </c>
      <c r="C15" s="80"/>
      <c r="D15" s="31">
        <v>4560.6</v>
      </c>
      <c r="E15" s="32"/>
      <c r="F15" s="16">
        <v>747.6</v>
      </c>
      <c r="G15" s="16">
        <v>1978.47</v>
      </c>
      <c r="H15" s="17">
        <v>1121.4</v>
      </c>
      <c r="I15" s="16">
        <v>0</v>
      </c>
      <c r="J15" s="16">
        <v>747.6</v>
      </c>
      <c r="K15" s="16">
        <v>1370.6000000000001</v>
      </c>
      <c r="L15" s="16">
        <v>0</v>
      </c>
      <c r="M15" s="16">
        <v>0</v>
      </c>
      <c r="N15" s="33">
        <v>0</v>
      </c>
      <c r="O15" s="33">
        <v>0</v>
      </c>
      <c r="P15" s="16">
        <v>0</v>
      </c>
      <c r="Q15" s="18">
        <f t="shared" si="0"/>
        <v>5965.670000000001</v>
      </c>
    </row>
    <row r="16" spans="1:17" ht="12.75">
      <c r="A16" s="15" t="s">
        <v>10</v>
      </c>
      <c r="B16" s="78">
        <v>5090.8</v>
      </c>
      <c r="C16" s="80"/>
      <c r="D16" s="31">
        <v>8265.9</v>
      </c>
      <c r="E16" s="32"/>
      <c r="F16" s="16">
        <v>747.6</v>
      </c>
      <c r="G16" s="16">
        <v>1978.47</v>
      </c>
      <c r="H16" s="17">
        <v>1121.4</v>
      </c>
      <c r="I16" s="16">
        <v>0</v>
      </c>
      <c r="J16" s="16">
        <v>747.6</v>
      </c>
      <c r="K16" s="16">
        <v>1370.6000000000001</v>
      </c>
      <c r="L16" s="16">
        <v>0</v>
      </c>
      <c r="M16" s="16">
        <v>0</v>
      </c>
      <c r="N16" s="33">
        <v>0</v>
      </c>
      <c r="O16" s="33">
        <v>0</v>
      </c>
      <c r="P16" s="16">
        <v>0</v>
      </c>
      <c r="Q16" s="18">
        <f t="shared" si="0"/>
        <v>5965.670000000001</v>
      </c>
    </row>
    <row r="17" spans="1:17" ht="12.75">
      <c r="A17" s="15" t="s">
        <v>36</v>
      </c>
      <c r="B17" s="78">
        <v>5090.8</v>
      </c>
      <c r="C17" s="80"/>
      <c r="D17" s="31">
        <v>5113.9</v>
      </c>
      <c r="E17" s="32"/>
      <c r="F17" s="16">
        <v>747.6</v>
      </c>
      <c r="G17" s="16">
        <f>1978.47+1501</f>
        <v>3479.4700000000003</v>
      </c>
      <c r="H17" s="17">
        <v>1121.4</v>
      </c>
      <c r="I17" s="16">
        <v>0</v>
      </c>
      <c r="J17" s="16">
        <v>747.6</v>
      </c>
      <c r="K17" s="16">
        <v>1370.6000000000001</v>
      </c>
      <c r="L17" s="16">
        <v>0</v>
      </c>
      <c r="M17" s="16">
        <v>0</v>
      </c>
      <c r="N17" s="33">
        <v>0</v>
      </c>
      <c r="O17" s="33">
        <v>0</v>
      </c>
      <c r="P17" s="16">
        <v>0</v>
      </c>
      <c r="Q17" s="18">
        <f t="shared" si="0"/>
        <v>7466.670000000002</v>
      </c>
    </row>
    <row r="18" spans="1:17" ht="12.75">
      <c r="A18" s="15" t="s">
        <v>11</v>
      </c>
      <c r="B18" s="78">
        <v>5090.8</v>
      </c>
      <c r="C18" s="80"/>
      <c r="D18" s="31">
        <v>3544.39</v>
      </c>
      <c r="E18" s="32"/>
      <c r="F18" s="16">
        <v>747.6</v>
      </c>
      <c r="G18" s="16">
        <v>1978.47</v>
      </c>
      <c r="H18" s="17">
        <v>1121.4</v>
      </c>
      <c r="I18" s="16">
        <v>0</v>
      </c>
      <c r="J18" s="16">
        <v>747.6</v>
      </c>
      <c r="K18" s="16">
        <v>1370.6000000000001</v>
      </c>
      <c r="L18" s="16">
        <v>0</v>
      </c>
      <c r="M18" s="16">
        <v>1500</v>
      </c>
      <c r="N18" s="33">
        <v>0</v>
      </c>
      <c r="O18" s="33">
        <v>0</v>
      </c>
      <c r="P18" s="16">
        <v>0</v>
      </c>
      <c r="Q18" s="18">
        <f t="shared" si="0"/>
        <v>7465.670000000001</v>
      </c>
    </row>
    <row r="19" spans="1:17" ht="12.75">
      <c r="A19" s="15" t="s">
        <v>5</v>
      </c>
      <c r="B19" s="78">
        <v>5090.8</v>
      </c>
      <c r="C19" s="80"/>
      <c r="D19" s="31">
        <v>5472.81</v>
      </c>
      <c r="E19" s="32"/>
      <c r="F19" s="16">
        <v>747.6</v>
      </c>
      <c r="G19" s="16">
        <v>1978.47</v>
      </c>
      <c r="H19" s="17">
        <v>1121.4</v>
      </c>
      <c r="I19" s="16">
        <v>0</v>
      </c>
      <c r="J19" s="16">
        <v>747.6</v>
      </c>
      <c r="K19" s="16">
        <v>1370.6000000000001</v>
      </c>
      <c r="L19" s="16">
        <v>0</v>
      </c>
      <c r="M19" s="16">
        <v>0</v>
      </c>
      <c r="N19" s="33">
        <v>0</v>
      </c>
      <c r="O19" s="33">
        <v>0</v>
      </c>
      <c r="P19" s="16">
        <v>0</v>
      </c>
      <c r="Q19" s="18">
        <f t="shared" si="0"/>
        <v>5965.670000000001</v>
      </c>
    </row>
    <row r="20" spans="1:17" ht="12.75">
      <c r="A20" s="15" t="s">
        <v>3</v>
      </c>
      <c r="B20" s="78">
        <v>5090.8</v>
      </c>
      <c r="C20" s="80"/>
      <c r="D20" s="31">
        <v>5644.52</v>
      </c>
      <c r="E20" s="32"/>
      <c r="F20" s="16">
        <v>747.6</v>
      </c>
      <c r="G20" s="16">
        <v>1978.47</v>
      </c>
      <c r="H20" s="17">
        <v>1121.4</v>
      </c>
      <c r="I20" s="16">
        <v>0</v>
      </c>
      <c r="J20" s="16">
        <v>747.6</v>
      </c>
      <c r="K20" s="16">
        <v>1370.6000000000001</v>
      </c>
      <c r="L20" s="16">
        <v>0</v>
      </c>
      <c r="M20" s="16">
        <v>2580</v>
      </c>
      <c r="N20" s="33">
        <v>0</v>
      </c>
      <c r="O20" s="33">
        <v>0</v>
      </c>
      <c r="P20" s="16">
        <v>0</v>
      </c>
      <c r="Q20" s="18">
        <f t="shared" si="0"/>
        <v>8545.670000000002</v>
      </c>
    </row>
    <row r="21" spans="1:17" ht="12.75">
      <c r="A21" s="15" t="s">
        <v>7</v>
      </c>
      <c r="B21" s="78">
        <v>5090.8</v>
      </c>
      <c r="C21" s="80"/>
      <c r="D21" s="31">
        <v>5643.68</v>
      </c>
      <c r="E21" s="32"/>
      <c r="F21" s="16">
        <v>747.6</v>
      </c>
      <c r="G21" s="16">
        <v>1978.47</v>
      </c>
      <c r="H21" s="17">
        <v>1121.4</v>
      </c>
      <c r="I21" s="16">
        <v>0</v>
      </c>
      <c r="J21" s="16">
        <v>747.6</v>
      </c>
      <c r="K21" s="16">
        <v>1370.6000000000001</v>
      </c>
      <c r="L21" s="16">
        <v>0</v>
      </c>
      <c r="M21" s="16">
        <v>0</v>
      </c>
      <c r="N21" s="33">
        <v>2676</v>
      </c>
      <c r="O21" s="33">
        <v>0</v>
      </c>
      <c r="P21" s="16">
        <v>0</v>
      </c>
      <c r="Q21" s="18">
        <f t="shared" si="0"/>
        <v>8641.670000000002</v>
      </c>
    </row>
    <row r="22" spans="1:17" ht="12.75">
      <c r="A22" s="15" t="s">
        <v>37</v>
      </c>
      <c r="B22" s="78">
        <v>5090.8</v>
      </c>
      <c r="C22" s="80"/>
      <c r="D22" s="31">
        <v>5090.8</v>
      </c>
      <c r="E22" s="32"/>
      <c r="F22" s="16">
        <v>747.6</v>
      </c>
      <c r="G22" s="16">
        <v>1978.47</v>
      </c>
      <c r="H22" s="17">
        <v>1121.4</v>
      </c>
      <c r="I22" s="16">
        <v>0</v>
      </c>
      <c r="J22" s="16">
        <v>747.6</v>
      </c>
      <c r="K22" s="16">
        <v>1370.6000000000001</v>
      </c>
      <c r="L22" s="16">
        <v>0</v>
      </c>
      <c r="M22" s="16">
        <v>0</v>
      </c>
      <c r="N22" s="33">
        <v>2004</v>
      </c>
      <c r="O22" s="33">
        <v>0</v>
      </c>
      <c r="P22" s="16">
        <v>0</v>
      </c>
      <c r="Q22" s="18">
        <f t="shared" si="0"/>
        <v>7969.670000000001</v>
      </c>
    </row>
    <row r="23" spans="1:17" ht="12.75">
      <c r="A23" s="15" t="s">
        <v>38</v>
      </c>
      <c r="B23" s="78">
        <v>5090.8</v>
      </c>
      <c r="C23" s="80"/>
      <c r="D23" s="31">
        <v>5621.51</v>
      </c>
      <c r="E23" s="32"/>
      <c r="F23" s="16">
        <v>747.6</v>
      </c>
      <c r="G23" s="16">
        <v>1978.47</v>
      </c>
      <c r="H23" s="17">
        <v>1121.4</v>
      </c>
      <c r="I23" s="16">
        <v>0</v>
      </c>
      <c r="J23" s="16">
        <v>747.6</v>
      </c>
      <c r="K23" s="16">
        <v>1370.6000000000001</v>
      </c>
      <c r="L23" s="16">
        <v>0</v>
      </c>
      <c r="M23" s="16">
        <v>0</v>
      </c>
      <c r="N23" s="33">
        <v>12920</v>
      </c>
      <c r="O23" s="33">
        <v>0</v>
      </c>
      <c r="P23" s="16">
        <v>0</v>
      </c>
      <c r="Q23" s="18">
        <f t="shared" si="0"/>
        <v>18885.670000000002</v>
      </c>
    </row>
    <row r="24" spans="1:17" ht="12.75">
      <c r="A24" s="15" t="s">
        <v>39</v>
      </c>
      <c r="B24" s="78">
        <v>5090.8</v>
      </c>
      <c r="C24" s="80"/>
      <c r="D24" s="31">
        <v>5089.93</v>
      </c>
      <c r="E24" s="32"/>
      <c r="F24" s="16">
        <v>747.6</v>
      </c>
      <c r="G24" s="16">
        <v>1978.47</v>
      </c>
      <c r="H24" s="17">
        <v>1121.4</v>
      </c>
      <c r="I24" s="16">
        <v>0</v>
      </c>
      <c r="J24" s="16">
        <v>747.6</v>
      </c>
      <c r="K24" s="16">
        <v>1370.6</v>
      </c>
      <c r="L24" s="16">
        <v>0</v>
      </c>
      <c r="M24" s="16">
        <f>3000+8942</f>
        <v>11942</v>
      </c>
      <c r="N24" s="33">
        <v>0</v>
      </c>
      <c r="O24" s="33">
        <v>0</v>
      </c>
      <c r="P24" s="16">
        <v>0</v>
      </c>
      <c r="Q24" s="18">
        <f t="shared" si="0"/>
        <v>17907.67</v>
      </c>
    </row>
    <row r="25" spans="1:17" ht="12.75">
      <c r="A25" s="15" t="s">
        <v>40</v>
      </c>
      <c r="B25" s="78">
        <v>5090.8</v>
      </c>
      <c r="C25" s="80"/>
      <c r="D25" s="31">
        <v>4007.46</v>
      </c>
      <c r="E25" s="32"/>
      <c r="F25" s="16">
        <v>747.6</v>
      </c>
      <c r="G25" s="16">
        <v>1978.47</v>
      </c>
      <c r="H25" s="17">
        <v>1121.4</v>
      </c>
      <c r="I25" s="16">
        <v>0</v>
      </c>
      <c r="J25" s="16">
        <v>747.6</v>
      </c>
      <c r="K25" s="16">
        <v>1370.6</v>
      </c>
      <c r="L25" s="16">
        <v>0</v>
      </c>
      <c r="M25" s="16">
        <v>1400</v>
      </c>
      <c r="N25" s="33">
        <v>0</v>
      </c>
      <c r="O25" s="33">
        <v>0</v>
      </c>
      <c r="P25" s="16">
        <v>0</v>
      </c>
      <c r="Q25" s="18">
        <f t="shared" si="0"/>
        <v>7365.67</v>
      </c>
    </row>
    <row r="26" spans="1:17" ht="12.75">
      <c r="A26" s="38" t="s">
        <v>6</v>
      </c>
      <c r="B26" s="78">
        <v>0</v>
      </c>
      <c r="C26" s="80"/>
      <c r="D26" s="31">
        <f>15200+22800+22800+30400</f>
        <v>91200</v>
      </c>
      <c r="E26" s="22"/>
      <c r="F26" s="16"/>
      <c r="G26" s="16"/>
      <c r="H26" s="16"/>
      <c r="I26" s="16"/>
      <c r="J26" s="16"/>
      <c r="K26" s="16"/>
      <c r="L26" s="16"/>
      <c r="M26" s="16"/>
      <c r="N26" s="33"/>
      <c r="O26" s="33"/>
      <c r="P26" s="16"/>
      <c r="Q26" s="18"/>
    </row>
    <row r="27" spans="1:17" ht="12.75">
      <c r="A27" s="19" t="s">
        <v>2</v>
      </c>
      <c r="B27" s="93">
        <f>SUM(B14:B26)</f>
        <v>61089.60000000001</v>
      </c>
      <c r="C27" s="94"/>
      <c r="D27" s="34">
        <f>SUM(D14:D26)</f>
        <v>153342</v>
      </c>
      <c r="E27" s="20"/>
      <c r="F27" s="20">
        <f aca="true" t="shared" si="1" ref="F27:Q27">SUM(F14:F26)</f>
        <v>8971.200000000003</v>
      </c>
      <c r="G27" s="20">
        <f t="shared" si="1"/>
        <v>25242.640000000003</v>
      </c>
      <c r="H27" s="20">
        <f t="shared" si="1"/>
        <v>13456.799999999997</v>
      </c>
      <c r="I27" s="20">
        <f t="shared" si="1"/>
        <v>0</v>
      </c>
      <c r="J27" s="20">
        <f t="shared" si="1"/>
        <v>8971.200000000003</v>
      </c>
      <c r="K27" s="20">
        <f t="shared" si="1"/>
        <v>16447.2</v>
      </c>
      <c r="L27" s="20">
        <f t="shared" si="1"/>
        <v>0</v>
      </c>
      <c r="M27" s="20">
        <f t="shared" si="1"/>
        <v>17422</v>
      </c>
      <c r="N27" s="34">
        <f t="shared" si="1"/>
        <v>17600</v>
      </c>
      <c r="O27" s="34">
        <f t="shared" si="1"/>
        <v>0</v>
      </c>
      <c r="P27" s="20">
        <f t="shared" si="1"/>
        <v>0</v>
      </c>
      <c r="Q27" s="21">
        <f t="shared" si="1"/>
        <v>108111.04</v>
      </c>
    </row>
    <row r="28" spans="1:17" ht="12.75">
      <c r="A28" s="2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4" t="s">
        <v>41</v>
      </c>
      <c r="P28" s="95">
        <f>E12+D27-Q27</f>
        <v>393162.50589999993</v>
      </c>
      <c r="Q28" s="95"/>
    </row>
    <row r="29" spans="1:4" ht="12.75">
      <c r="A29" s="2"/>
      <c r="B29" t="s">
        <v>11</v>
      </c>
      <c r="C29" s="2">
        <v>1500</v>
      </c>
      <c r="D29" t="s">
        <v>49</v>
      </c>
    </row>
    <row r="30" spans="1:4" ht="12.75">
      <c r="A30" s="2"/>
      <c r="B30" t="s">
        <v>3</v>
      </c>
      <c r="C30" s="2">
        <v>2580</v>
      </c>
      <c r="D30" t="s">
        <v>50</v>
      </c>
    </row>
    <row r="31" spans="2:5" ht="12.75">
      <c r="B31" t="s">
        <v>8</v>
      </c>
      <c r="C31">
        <v>3000</v>
      </c>
      <c r="D31" t="s">
        <v>51</v>
      </c>
      <c r="E31" s="2"/>
    </row>
    <row r="32" spans="3:4" ht="12.75">
      <c r="C32">
        <v>8942</v>
      </c>
      <c r="D32" t="s">
        <v>52</v>
      </c>
    </row>
    <row r="33" spans="2:5" ht="12.75">
      <c r="B33" s="39" t="s">
        <v>9</v>
      </c>
      <c r="C33">
        <v>1400</v>
      </c>
      <c r="D33" t="s">
        <v>53</v>
      </c>
      <c r="E33" s="2"/>
    </row>
    <row r="34" spans="1:5" ht="12.75">
      <c r="A34" s="2"/>
      <c r="E34" s="2"/>
    </row>
    <row r="35" ht="12.75">
      <c r="C35" s="2"/>
    </row>
    <row r="36" ht="12.75">
      <c r="B36" s="40"/>
    </row>
    <row r="37" ht="12.75">
      <c r="B37" s="40"/>
    </row>
    <row r="38" ht="12.75">
      <c r="A38" s="2"/>
    </row>
  </sheetData>
  <sheetProtection/>
  <mergeCells count="43">
    <mergeCell ref="B19:C1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</cp:lastModifiedBy>
  <cp:lastPrinted>2020-07-06T13:05:30Z</cp:lastPrinted>
  <dcterms:created xsi:type="dcterms:W3CDTF">1996-10-08T23:32:33Z</dcterms:created>
  <dcterms:modified xsi:type="dcterms:W3CDTF">2022-02-11T06:37:30Z</dcterms:modified>
  <cp:category/>
  <cp:version/>
  <cp:contentType/>
  <cp:contentStatus/>
</cp:coreProperties>
</file>