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activeTab="0"/>
  </bookViews>
  <sheets>
    <sheet name="2021" sheetId="1" r:id="rId1"/>
  </sheets>
  <definedNames>
    <definedName name="_xlnm.Print_Area" localSheetId="0">'2021'!$A$28:$P$41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1600-поверка водомера
3096-покос 2р</t>
        </r>
      </text>
    </comment>
    <comment ref="G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3138-компенсация при расчете
3137-разовая премия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1450-погрузка и вывоз мусора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5509-дезинсекция</t>
        </r>
      </text>
    </comment>
  </commentList>
</comments>
</file>

<file path=xl/sharedStrings.xml><?xml version="1.0" encoding="utf-8"?>
<sst xmlns="http://schemas.openxmlformats.org/spreadsheetml/2006/main" count="90" uniqueCount="58">
  <si>
    <t>Содержание</t>
  </si>
  <si>
    <t>ремонт</t>
  </si>
  <si>
    <t>итого</t>
  </si>
  <si>
    <t>ИТОГО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</si>
  <si>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</si>
  <si>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</si>
  <si>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</si>
  <si>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</si>
  <si>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</si>
  <si>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</si>
  <si>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</si>
  <si>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</si>
  <si>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</si>
  <si>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</si>
  <si>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</si>
  <si>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</si>
  <si>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</si>
  <si>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</si>
  <si>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</si>
  <si>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</si>
  <si>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</si>
  <si>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</si>
  <si>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</si>
  <si>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</si>
  <si>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</si>
  <si>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</si>
  <si>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</si>
  <si>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</si>
  <si>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</si>
  <si>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</si>
  <si>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</si>
  <si>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</si>
  <si>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</si>
  <si>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</si>
  <si>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</si>
  <si>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</si>
  <si>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</si>
  <si>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</si>
  <si>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</si>
  <si>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</si>
  <si>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</si>
  <si>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</si>
  <si>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</si>
  <si>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</si>
  <si>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</si>
  <si>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</si>
  <si>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</si>
  <si>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</si>
  <si>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</si>
  <si>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погрузка и вывоз мусора</t>
  </si>
  <si>
    <t>х/в</t>
  </si>
  <si>
    <t>эл-во</t>
  </si>
  <si>
    <t>дезинсекция</t>
  </si>
  <si>
    <t>Работы по уборке придомовой территории</t>
  </si>
  <si>
    <t>общехозяйственные расходы</t>
  </si>
  <si>
    <t>Информация о доходах и расходах по дому __Сеченова 3__на 2021год.</t>
  </si>
  <si>
    <t>поверка водомера</t>
  </si>
  <si>
    <t>покос 2р 27.06, 27.07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</si>
</sst>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_р_."/>
    <numFmt numFmtId="179" formatCode="#,##0_р_."/>
    <numFmt numFmtId="180" formatCode="#,##0.000_р_."/>
    <numFmt numFmtId="181" formatCode="0.0"/>
    <numFmt numFmtId="182" formatCode="#,##0&quot;р.&quot;"/>
    <numFmt numFmtId="183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172" fontId="2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8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2" fillId="13" borderId="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11" fillId="32" borderId="10" xfId="0" applyNumberFormat="1" applyFont="1" applyFill="1" applyBorder="1" applyAlignment="1">
      <alignment wrapText="1"/>
    </xf>
    <xf numFmtId="17" fontId="6" fillId="33" borderId="0" xfId="0" applyNumberFormat="1" applyFont="1" applyFill="1" applyBorder="1" applyAlignment="1">
      <alignment horizontal="left"/>
    </xf>
    <xf numFmtId="172" fontId="2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9" fillId="0" borderId="21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8" fillId="0" borderId="18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1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  <xf numFmtId="0" fontId="2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41"/>
  <sheetViews>
    <sheetView tabSelected="1" workbookViewId="0" topLeftCell="A1">
      <selection activeCell="F35" sqref="F35"/>
    </sheetView>
  </sheetViews>
  <sheetFormatPr defaultColWidth="9.00390625" defaultRowHeight="12.75"/>
  <cols>
    <col min="2" max="2" width="7.00390625" style="0" customWidth="1"/>
    <col min="3" max="3" width="6.00390625" style="0" customWidth="1"/>
    <col min="5" max="5" width="8.75390625" style="0" customWidth="1"/>
    <col min="9" max="9" width="8.875" style="0" customWidth="1"/>
    <col min="14" max="14" width="8.875" style="0" customWidth="1"/>
    <col min="15" max="15" width="7.875" style="0" customWidth="1"/>
  </cols>
  <sheetData>
    <row r="2" spans="1:17" ht="15.7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>
      <c r="A4" s="44"/>
      <c r="B4" s="45"/>
      <c r="C4" s="45"/>
      <c r="D4" s="45"/>
      <c r="E4" s="46"/>
      <c r="F4" s="47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</row>
    <row r="5" spans="1:17" ht="12.75">
      <c r="A5" s="4"/>
      <c r="B5" s="50" t="s">
        <v>18</v>
      </c>
      <c r="C5" s="51"/>
      <c r="D5" s="51"/>
      <c r="E5" s="52"/>
      <c r="F5" s="55" t="s">
        <v>0</v>
      </c>
      <c r="G5" s="56"/>
      <c r="H5" s="56"/>
      <c r="I5" s="56"/>
      <c r="J5" s="56"/>
      <c r="K5" s="56"/>
      <c r="L5" s="56"/>
      <c r="M5" s="56"/>
      <c r="N5" s="62" t="s">
        <v>19</v>
      </c>
      <c r="O5" s="63"/>
      <c r="P5" s="66" t="s">
        <v>20</v>
      </c>
      <c r="Q5" s="57" t="s">
        <v>3</v>
      </c>
    </row>
    <row r="6" spans="1:17" ht="12.75">
      <c r="A6" s="5"/>
      <c r="B6" s="53" t="s">
        <v>21</v>
      </c>
      <c r="C6" s="53" t="s">
        <v>1</v>
      </c>
      <c r="D6" s="53" t="s">
        <v>45</v>
      </c>
      <c r="E6" s="75" t="s">
        <v>2</v>
      </c>
      <c r="F6" s="60" t="s">
        <v>22</v>
      </c>
      <c r="G6" s="60" t="s">
        <v>53</v>
      </c>
      <c r="H6" s="60" t="s">
        <v>23</v>
      </c>
      <c r="I6" s="60" t="s">
        <v>24</v>
      </c>
      <c r="J6" s="60" t="s">
        <v>25</v>
      </c>
      <c r="K6" s="60" t="s">
        <v>54</v>
      </c>
      <c r="L6" s="69" t="s">
        <v>26</v>
      </c>
      <c r="M6" s="70"/>
      <c r="N6" s="64"/>
      <c r="O6" s="65"/>
      <c r="P6" s="67"/>
      <c r="Q6" s="58"/>
    </row>
    <row r="7" spans="1:17" ht="84">
      <c r="A7" s="7"/>
      <c r="B7" s="54"/>
      <c r="C7" s="54"/>
      <c r="D7" s="54"/>
      <c r="E7" s="76"/>
      <c r="F7" s="61"/>
      <c r="G7" s="61"/>
      <c r="H7" s="61"/>
      <c r="I7" s="61"/>
      <c r="J7" s="61"/>
      <c r="K7" s="61"/>
      <c r="L7" s="24" t="s">
        <v>46</v>
      </c>
      <c r="M7" s="24" t="s">
        <v>48</v>
      </c>
      <c r="N7" s="6" t="s">
        <v>27</v>
      </c>
      <c r="O7" s="6" t="s">
        <v>28</v>
      </c>
      <c r="P7" s="68"/>
      <c r="Q7" s="59"/>
    </row>
    <row r="8" spans="1:17" ht="12.75">
      <c r="A8" s="36" t="s">
        <v>47</v>
      </c>
      <c r="B8" s="34">
        <v>10</v>
      </c>
      <c r="C8" s="34">
        <v>3.4</v>
      </c>
      <c r="D8" s="34">
        <v>1.6</v>
      </c>
      <c r="E8" s="9">
        <f>SUM(B8:D8)</f>
        <v>15</v>
      </c>
      <c r="F8" s="32">
        <v>1.2</v>
      </c>
      <c r="G8" s="32">
        <v>2.27</v>
      </c>
      <c r="H8" s="32">
        <v>1.8</v>
      </c>
      <c r="I8" s="32">
        <v>0.46</v>
      </c>
      <c r="J8" s="32">
        <v>1.77</v>
      </c>
      <c r="K8" s="32">
        <v>2.2</v>
      </c>
      <c r="L8" s="32">
        <v>0</v>
      </c>
      <c r="M8" s="32">
        <v>0.3</v>
      </c>
      <c r="N8" s="25">
        <v>1.7</v>
      </c>
      <c r="O8" s="25">
        <v>1.7</v>
      </c>
      <c r="P8" s="33">
        <v>1.6</v>
      </c>
      <c r="Q8" s="8">
        <f>SUM(F8:P8)</f>
        <v>14.999999999999998</v>
      </c>
    </row>
    <row r="9" spans="1:17" ht="24">
      <c r="A9" s="86" t="s">
        <v>29</v>
      </c>
      <c r="B9" s="87"/>
      <c r="C9" s="87"/>
      <c r="D9" s="88"/>
      <c r="E9" s="9">
        <v>1616.6</v>
      </c>
      <c r="F9" s="69" t="s">
        <v>30</v>
      </c>
      <c r="G9" s="89"/>
      <c r="H9" s="89"/>
      <c r="I9" s="89"/>
      <c r="J9" s="89"/>
      <c r="K9" s="89"/>
      <c r="L9" s="89"/>
      <c r="M9" s="70"/>
      <c r="N9" s="82" t="s">
        <v>31</v>
      </c>
      <c r="O9" s="83"/>
      <c r="P9" s="8" t="s">
        <v>32</v>
      </c>
      <c r="Q9" s="8"/>
    </row>
    <row r="10" spans="1:17" ht="12.75">
      <c r="A10" s="90"/>
      <c r="B10" s="91"/>
      <c r="C10" s="91"/>
      <c r="D10" s="91"/>
      <c r="E10" s="92"/>
      <c r="F10" s="10">
        <f>E9*F8</f>
        <v>1939.9199999999998</v>
      </c>
      <c r="G10" s="10">
        <f>G8*E9</f>
        <v>3669.682</v>
      </c>
      <c r="H10" s="10">
        <f>E9*H8</f>
        <v>2909.88</v>
      </c>
      <c r="I10" s="10">
        <f>E9*I8</f>
        <v>743.636</v>
      </c>
      <c r="J10" s="10">
        <f>E9*J8</f>
        <v>2861.382</v>
      </c>
      <c r="K10" s="10">
        <f>K8*E9</f>
        <v>3556.52</v>
      </c>
      <c r="L10" s="10">
        <v>0</v>
      </c>
      <c r="M10" s="10">
        <f>E9*M8</f>
        <v>484.97999999999996</v>
      </c>
      <c r="N10" s="10">
        <f>N8*E9</f>
        <v>2748.22</v>
      </c>
      <c r="O10" s="10">
        <f>O8*E9</f>
        <v>2748.22</v>
      </c>
      <c r="P10" s="10">
        <f>E9*P8</f>
        <v>2586.56</v>
      </c>
      <c r="Q10" s="10">
        <f>F10+G10+H10+I10+J10+K10+L10+M10+N10+O10+P10</f>
        <v>24249.000000000004</v>
      </c>
    </row>
    <row r="11" spans="1:17" ht="12.75">
      <c r="A11" s="71" t="s">
        <v>33</v>
      </c>
      <c r="B11" s="71"/>
      <c r="C11" s="71"/>
      <c r="D11" s="71"/>
      <c r="E11" s="72"/>
      <c r="F11" s="77" t="s">
        <v>34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</row>
    <row r="12" spans="1:17" ht="12.75">
      <c r="A12" s="80" t="s">
        <v>35</v>
      </c>
      <c r="B12" s="80"/>
      <c r="C12" s="80"/>
      <c r="D12" s="81"/>
      <c r="E12" s="11">
        <v>56207.062399999995</v>
      </c>
      <c r="F12" s="39"/>
      <c r="G12" s="40"/>
      <c r="H12" s="12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2.75">
      <c r="A13" s="26"/>
      <c r="B13" s="85" t="s">
        <v>44</v>
      </c>
      <c r="C13" s="85"/>
      <c r="D13" s="27" t="s">
        <v>33</v>
      </c>
      <c r="E13" s="28" t="s">
        <v>16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13" t="s">
        <v>36</v>
      </c>
      <c r="B14" s="73">
        <v>25963.9</v>
      </c>
      <c r="C14" s="84"/>
      <c r="D14" s="29">
        <v>16941.25</v>
      </c>
      <c r="E14" s="30"/>
      <c r="F14" s="14">
        <v>1939.9199999999998</v>
      </c>
      <c r="G14" s="14">
        <v>3860.8199999999997</v>
      </c>
      <c r="H14" s="15">
        <v>2909.88</v>
      </c>
      <c r="I14" s="14">
        <v>2400</v>
      </c>
      <c r="J14" s="14">
        <v>2861.382</v>
      </c>
      <c r="K14" s="14">
        <v>3556.52</v>
      </c>
      <c r="L14" s="14">
        <v>1793.34</v>
      </c>
      <c r="M14" s="14">
        <v>0</v>
      </c>
      <c r="N14" s="23">
        <v>0</v>
      </c>
      <c r="O14" s="23">
        <v>0</v>
      </c>
      <c r="P14" s="14">
        <v>2586.56</v>
      </c>
      <c r="Q14" s="16">
        <f aca="true" t="shared" si="0" ref="Q14:Q25">SUM(F14:P14)</f>
        <v>21908.422</v>
      </c>
    </row>
    <row r="15" spans="1:17" ht="12.75">
      <c r="A15" s="13" t="s">
        <v>37</v>
      </c>
      <c r="B15" s="73">
        <v>26041.66</v>
      </c>
      <c r="C15" s="74"/>
      <c r="D15" s="29">
        <v>30233.06</v>
      </c>
      <c r="E15" s="30"/>
      <c r="F15" s="14">
        <v>1939.9199999999998</v>
      </c>
      <c r="G15" s="14">
        <v>3860.8199999999997</v>
      </c>
      <c r="H15" s="15">
        <v>2909.88</v>
      </c>
      <c r="I15" s="14">
        <v>2400</v>
      </c>
      <c r="J15" s="14">
        <v>2861.382</v>
      </c>
      <c r="K15" s="14">
        <v>3556.52</v>
      </c>
      <c r="L15" s="14">
        <f>1564.92</f>
        <v>1564.92</v>
      </c>
      <c r="M15" s="14">
        <v>0</v>
      </c>
      <c r="N15" s="23">
        <v>0</v>
      </c>
      <c r="O15" s="23">
        <v>0</v>
      </c>
      <c r="P15" s="14">
        <v>2586.56</v>
      </c>
      <c r="Q15" s="16">
        <f t="shared" si="0"/>
        <v>21680.001999999997</v>
      </c>
    </row>
    <row r="16" spans="1:17" ht="12.75">
      <c r="A16" s="13" t="s">
        <v>12</v>
      </c>
      <c r="B16" s="73">
        <v>25813.25</v>
      </c>
      <c r="C16" s="74"/>
      <c r="D16" s="29">
        <v>22036.46</v>
      </c>
      <c r="E16" s="30"/>
      <c r="F16" s="14">
        <v>1939.9199999999998</v>
      </c>
      <c r="G16" s="14">
        <v>3860.8199999999997</v>
      </c>
      <c r="H16" s="15">
        <v>2909.88</v>
      </c>
      <c r="I16" s="14">
        <v>2400</v>
      </c>
      <c r="J16" s="14">
        <v>2861.382</v>
      </c>
      <c r="K16" s="14">
        <v>3556.52</v>
      </c>
      <c r="L16" s="14">
        <v>1458</v>
      </c>
      <c r="M16" s="14">
        <v>0</v>
      </c>
      <c r="N16" s="23">
        <v>0</v>
      </c>
      <c r="O16" s="23">
        <v>0</v>
      </c>
      <c r="P16" s="14">
        <v>2586.56</v>
      </c>
      <c r="Q16" s="16">
        <f t="shared" si="0"/>
        <v>21573.082</v>
      </c>
    </row>
    <row r="17" spans="1:17" ht="12.75">
      <c r="A17" s="13" t="s">
        <v>38</v>
      </c>
      <c r="B17" s="73">
        <v>25706.22</v>
      </c>
      <c r="C17" s="74"/>
      <c r="D17" s="29">
        <v>19844.47</v>
      </c>
      <c r="E17" s="30"/>
      <c r="F17" s="14">
        <v>1939.9199999999998</v>
      </c>
      <c r="G17" s="14">
        <v>3860.8199999999997</v>
      </c>
      <c r="H17" s="15">
        <v>2909.88</v>
      </c>
      <c r="I17" s="14">
        <v>1600</v>
      </c>
      <c r="J17" s="14">
        <v>2861.382</v>
      </c>
      <c r="K17" s="14">
        <v>3556.52</v>
      </c>
      <c r="L17" s="14">
        <v>1215</v>
      </c>
      <c r="M17" s="14">
        <v>0</v>
      </c>
      <c r="N17" s="23">
        <v>0</v>
      </c>
      <c r="O17" s="23">
        <v>0</v>
      </c>
      <c r="P17" s="14">
        <v>2586.56</v>
      </c>
      <c r="Q17" s="16">
        <f t="shared" si="0"/>
        <v>20530.082</v>
      </c>
    </row>
    <row r="18" spans="1:17" ht="12.75">
      <c r="A18" s="13" t="s">
        <v>4</v>
      </c>
      <c r="B18" s="73">
        <v>25463.25</v>
      </c>
      <c r="C18" s="74"/>
      <c r="D18" s="29">
        <v>17917</v>
      </c>
      <c r="E18" s="30"/>
      <c r="F18" s="14">
        <v>1939.9199999999998</v>
      </c>
      <c r="G18" s="14">
        <v>3860.8199999999997</v>
      </c>
      <c r="H18" s="15">
        <v>2909.88</v>
      </c>
      <c r="I18" s="14">
        <v>0</v>
      </c>
      <c r="J18" s="14">
        <v>2861.382</v>
      </c>
      <c r="K18" s="14">
        <v>3556.52</v>
      </c>
      <c r="L18" s="14">
        <v>996.3</v>
      </c>
      <c r="M18" s="14">
        <v>0</v>
      </c>
      <c r="N18" s="23">
        <v>0</v>
      </c>
      <c r="O18" s="23">
        <v>0</v>
      </c>
      <c r="P18" s="14">
        <v>2586.56</v>
      </c>
      <c r="Q18" s="16">
        <f t="shared" si="0"/>
        <v>18711.381999999998</v>
      </c>
    </row>
    <row r="19" spans="1:17" ht="12.75">
      <c r="A19" s="13" t="s">
        <v>14</v>
      </c>
      <c r="B19" s="73">
        <v>25244.54</v>
      </c>
      <c r="C19" s="74"/>
      <c r="D19" s="29">
        <v>26051.29</v>
      </c>
      <c r="E19" s="30"/>
      <c r="F19" s="14">
        <v>1939.9199999999998</v>
      </c>
      <c r="G19" s="14">
        <v>3860.8199999999997</v>
      </c>
      <c r="H19" s="15">
        <v>2909.88</v>
      </c>
      <c r="I19" s="14">
        <v>0</v>
      </c>
      <c r="J19" s="14">
        <v>2861.382</v>
      </c>
      <c r="K19" s="14">
        <v>3556.52</v>
      </c>
      <c r="L19" s="14">
        <v>320.76</v>
      </c>
      <c r="M19" s="14">
        <v>0</v>
      </c>
      <c r="N19" s="23">
        <v>0</v>
      </c>
      <c r="O19" s="23">
        <v>0</v>
      </c>
      <c r="P19" s="14">
        <v>2586.56</v>
      </c>
      <c r="Q19" s="16">
        <f t="shared" si="0"/>
        <v>18035.842</v>
      </c>
    </row>
    <row r="20" spans="1:17" ht="12.75">
      <c r="A20" s="13" t="s">
        <v>5</v>
      </c>
      <c r="B20" s="73">
        <v>24568.99</v>
      </c>
      <c r="C20" s="74"/>
      <c r="D20" s="29">
        <v>24213.71</v>
      </c>
      <c r="E20" s="30"/>
      <c r="F20" s="14">
        <v>1939.9199999999998</v>
      </c>
      <c r="G20" s="14">
        <v>3860.8199999999997</v>
      </c>
      <c r="H20" s="15">
        <v>2909.88</v>
      </c>
      <c r="I20" s="14">
        <v>0</v>
      </c>
      <c r="J20" s="14">
        <v>2861.382</v>
      </c>
      <c r="K20" s="14">
        <v>3556.52</v>
      </c>
      <c r="L20" s="14">
        <v>2140.38</v>
      </c>
      <c r="M20" s="14">
        <f>1600+3096</f>
        <v>4696</v>
      </c>
      <c r="N20" s="23">
        <v>0</v>
      </c>
      <c r="O20" s="23">
        <v>0</v>
      </c>
      <c r="P20" s="14">
        <v>2586.56</v>
      </c>
      <c r="Q20" s="16">
        <f t="shared" si="0"/>
        <v>24551.462</v>
      </c>
    </row>
    <row r="21" spans="1:17" ht="12.75">
      <c r="A21" s="13" t="s">
        <v>6</v>
      </c>
      <c r="B21" s="73">
        <v>26388.56</v>
      </c>
      <c r="C21" s="74"/>
      <c r="D21" s="29">
        <v>24456.86</v>
      </c>
      <c r="E21" s="30"/>
      <c r="F21" s="14">
        <v>1939.9199999999998</v>
      </c>
      <c r="G21" s="14">
        <f>3860.82+3138+3137</f>
        <v>10135.82</v>
      </c>
      <c r="H21" s="15">
        <v>2909.88</v>
      </c>
      <c r="I21" s="14">
        <v>0</v>
      </c>
      <c r="J21" s="14">
        <v>2861.382</v>
      </c>
      <c r="K21" s="14">
        <v>3556.52</v>
      </c>
      <c r="L21" s="14">
        <v>0</v>
      </c>
      <c r="M21" s="14">
        <v>0</v>
      </c>
      <c r="N21" s="23">
        <v>7675</v>
      </c>
      <c r="O21" s="23">
        <v>0</v>
      </c>
      <c r="P21" s="14">
        <v>2586.56</v>
      </c>
      <c r="Q21" s="16">
        <f t="shared" si="0"/>
        <v>31665.082000000002</v>
      </c>
    </row>
    <row r="22" spans="1:17" ht="12.75">
      <c r="A22" s="13" t="s">
        <v>39</v>
      </c>
      <c r="B22" s="73">
        <v>24248.25</v>
      </c>
      <c r="C22" s="74"/>
      <c r="D22" s="29">
        <v>28113.42</v>
      </c>
      <c r="E22" s="30"/>
      <c r="F22" s="14">
        <v>1939.9199999999998</v>
      </c>
      <c r="G22" s="14">
        <v>3860.8199999999997</v>
      </c>
      <c r="H22" s="15">
        <v>2909.88</v>
      </c>
      <c r="I22" s="14">
        <v>0</v>
      </c>
      <c r="J22" s="14">
        <v>2861.382</v>
      </c>
      <c r="K22" s="14">
        <v>3556.52</v>
      </c>
      <c r="L22" s="14">
        <v>910.8</v>
      </c>
      <c r="M22" s="14">
        <v>1450</v>
      </c>
      <c r="N22" s="23">
        <v>2004</v>
      </c>
      <c r="O22" s="23">
        <v>0</v>
      </c>
      <c r="P22" s="14">
        <v>2586.56</v>
      </c>
      <c r="Q22" s="16">
        <f t="shared" si="0"/>
        <v>22079.882</v>
      </c>
    </row>
    <row r="23" spans="1:17" ht="12.75">
      <c r="A23" s="13" t="s">
        <v>40</v>
      </c>
      <c r="B23" s="73">
        <v>25159</v>
      </c>
      <c r="C23" s="74"/>
      <c r="D23" s="29">
        <v>23316.65</v>
      </c>
      <c r="E23" s="30"/>
      <c r="F23" s="14">
        <v>1939.9199999999998</v>
      </c>
      <c r="G23" s="14">
        <v>3860.8199999999997</v>
      </c>
      <c r="H23" s="15">
        <v>2909.88</v>
      </c>
      <c r="I23" s="14">
        <v>2400</v>
      </c>
      <c r="J23" s="14">
        <v>2861.382</v>
      </c>
      <c r="K23" s="14">
        <v>3556.52</v>
      </c>
      <c r="L23" s="14">
        <v>298.54</v>
      </c>
      <c r="M23" s="14">
        <v>5509</v>
      </c>
      <c r="N23" s="23">
        <v>0</v>
      </c>
      <c r="O23" s="23">
        <v>0</v>
      </c>
      <c r="P23" s="14">
        <v>2586.56</v>
      </c>
      <c r="Q23" s="16">
        <f t="shared" si="0"/>
        <v>25922.622</v>
      </c>
    </row>
    <row r="24" spans="1:17" ht="12.75">
      <c r="A24" s="13" t="s">
        <v>41</v>
      </c>
      <c r="B24" s="73">
        <v>24546.84</v>
      </c>
      <c r="C24" s="74"/>
      <c r="D24" s="29">
        <v>25078.51</v>
      </c>
      <c r="E24" s="30"/>
      <c r="F24" s="14">
        <v>1939.9199999999998</v>
      </c>
      <c r="G24" s="14">
        <v>3860.8199999999997</v>
      </c>
      <c r="H24" s="15">
        <v>2909.88</v>
      </c>
      <c r="I24" s="14">
        <v>2400</v>
      </c>
      <c r="J24" s="14">
        <v>2861.382</v>
      </c>
      <c r="K24" s="14">
        <v>3556.52</v>
      </c>
      <c r="L24" s="14">
        <v>1958.22</v>
      </c>
      <c r="M24" s="14">
        <v>0</v>
      </c>
      <c r="N24" s="23">
        <v>0</v>
      </c>
      <c r="O24" s="23">
        <v>0</v>
      </c>
      <c r="P24" s="14">
        <v>2586.56</v>
      </c>
      <c r="Q24" s="16">
        <f t="shared" si="0"/>
        <v>22073.302</v>
      </c>
    </row>
    <row r="25" spans="1:17" ht="12.75">
      <c r="A25" s="13" t="s">
        <v>42</v>
      </c>
      <c r="B25" s="73">
        <v>26206.56</v>
      </c>
      <c r="C25" s="74"/>
      <c r="D25" s="29">
        <v>27194.04</v>
      </c>
      <c r="E25" s="30"/>
      <c r="F25" s="14">
        <v>1939.9199999999998</v>
      </c>
      <c r="G25" s="14">
        <v>3860.8199999999997</v>
      </c>
      <c r="H25" s="15">
        <v>2909.88</v>
      </c>
      <c r="I25" s="14">
        <v>2400</v>
      </c>
      <c r="J25" s="14">
        <v>2861.382</v>
      </c>
      <c r="K25" s="14">
        <v>3556.52</v>
      </c>
      <c r="L25" s="14">
        <v>2636.26</v>
      </c>
      <c r="M25" s="14">
        <v>0</v>
      </c>
      <c r="N25" s="23">
        <v>0</v>
      </c>
      <c r="O25" s="23">
        <v>0</v>
      </c>
      <c r="P25" s="14">
        <v>2586.56</v>
      </c>
      <c r="Q25" s="16">
        <f t="shared" si="0"/>
        <v>22751.342</v>
      </c>
    </row>
    <row r="26" spans="1:17" ht="12.75">
      <c r="A26" s="17" t="s">
        <v>2</v>
      </c>
      <c r="B26" s="93">
        <f>SUM(B14:B25)</f>
        <v>305351.02</v>
      </c>
      <c r="C26" s="94"/>
      <c r="D26" s="22">
        <f>SUM(D14:D25)</f>
        <v>285396.72</v>
      </c>
      <c r="E26" s="18"/>
      <c r="F26" s="18">
        <f aca="true" t="shared" si="1" ref="F26:Q26">SUM(F14:F25)</f>
        <v>23279.039999999994</v>
      </c>
      <c r="G26" s="18">
        <f t="shared" si="1"/>
        <v>52604.84</v>
      </c>
      <c r="H26" s="18">
        <f t="shared" si="1"/>
        <v>34918.560000000005</v>
      </c>
      <c r="I26" s="18">
        <f t="shared" si="1"/>
        <v>16000</v>
      </c>
      <c r="J26" s="18">
        <f t="shared" si="1"/>
        <v>34336.58400000001</v>
      </c>
      <c r="K26" s="18">
        <f t="shared" si="1"/>
        <v>42678.23999999999</v>
      </c>
      <c r="L26" s="18">
        <f t="shared" si="1"/>
        <v>15292.52</v>
      </c>
      <c r="M26" s="18">
        <f t="shared" si="1"/>
        <v>11655</v>
      </c>
      <c r="N26" s="22">
        <f t="shared" si="1"/>
        <v>9679</v>
      </c>
      <c r="O26" s="22">
        <f t="shared" si="1"/>
        <v>0</v>
      </c>
      <c r="P26" s="18">
        <f t="shared" si="1"/>
        <v>31038.720000000005</v>
      </c>
      <c r="Q26" s="19">
        <f t="shared" si="1"/>
        <v>271482.50399999996</v>
      </c>
    </row>
    <row r="27" spans="1:17" ht="12.75">
      <c r="A27" s="2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1" t="s">
        <v>43</v>
      </c>
      <c r="P27" s="95">
        <f>SUM(E12+D26-Q26)</f>
        <v>70121.27840000001</v>
      </c>
      <c r="Q27" s="95"/>
    </row>
    <row r="28" spans="1:3" ht="12.75">
      <c r="A28" s="37" t="s">
        <v>5</v>
      </c>
      <c r="B28">
        <v>1600</v>
      </c>
      <c r="C28" t="s">
        <v>56</v>
      </c>
    </row>
    <row r="29" spans="2:15" ht="12.75">
      <c r="B29">
        <v>3096</v>
      </c>
      <c r="C29" t="s">
        <v>57</v>
      </c>
      <c r="K29" s="31" t="s">
        <v>15</v>
      </c>
      <c r="L29" s="31">
        <v>0</v>
      </c>
      <c r="M29" s="31" t="s">
        <v>50</v>
      </c>
      <c r="N29" s="31">
        <v>1793.34</v>
      </c>
      <c r="O29" s="31" t="s">
        <v>51</v>
      </c>
    </row>
    <row r="30" spans="1:15" ht="12.75">
      <c r="A30" t="s">
        <v>7</v>
      </c>
      <c r="B30">
        <v>1450</v>
      </c>
      <c r="C30" t="s">
        <v>49</v>
      </c>
      <c r="K30" s="31" t="s">
        <v>11</v>
      </c>
      <c r="L30" s="31">
        <v>0</v>
      </c>
      <c r="M30" s="31" t="s">
        <v>50</v>
      </c>
      <c r="N30" s="31">
        <v>1564.92</v>
      </c>
      <c r="O30" s="31" t="s">
        <v>51</v>
      </c>
    </row>
    <row r="31" spans="1:15" ht="12.75">
      <c r="A31" s="37" t="s">
        <v>8</v>
      </c>
      <c r="B31">
        <v>5509</v>
      </c>
      <c r="C31" t="s">
        <v>52</v>
      </c>
      <c r="K31" s="31" t="s">
        <v>12</v>
      </c>
      <c r="L31" s="31">
        <v>0</v>
      </c>
      <c r="M31" s="31" t="s">
        <v>50</v>
      </c>
      <c r="N31" s="31">
        <v>1458</v>
      </c>
      <c r="O31" s="31" t="s">
        <v>51</v>
      </c>
    </row>
    <row r="32" spans="11:15" ht="12.75">
      <c r="K32" s="31" t="s">
        <v>13</v>
      </c>
      <c r="L32" s="31">
        <v>0</v>
      </c>
      <c r="M32" s="31" t="s">
        <v>50</v>
      </c>
      <c r="N32" s="31">
        <v>1215</v>
      </c>
      <c r="O32" s="31" t="s">
        <v>51</v>
      </c>
    </row>
    <row r="33" spans="11:15" ht="12.75">
      <c r="K33" s="31" t="s">
        <v>4</v>
      </c>
      <c r="L33" s="31">
        <v>0</v>
      </c>
      <c r="M33" s="31" t="s">
        <v>50</v>
      </c>
      <c r="N33" s="31">
        <v>996.3</v>
      </c>
      <c r="O33" s="31" t="s">
        <v>51</v>
      </c>
    </row>
    <row r="34" spans="11:15" ht="12.75">
      <c r="K34" s="31" t="s">
        <v>14</v>
      </c>
      <c r="L34" s="31">
        <v>0</v>
      </c>
      <c r="M34" s="31" t="s">
        <v>50</v>
      </c>
      <c r="N34" s="31">
        <v>320.76</v>
      </c>
      <c r="O34" s="31" t="s">
        <v>51</v>
      </c>
    </row>
    <row r="35" spans="5:15" ht="12.75">
      <c r="E35" s="35"/>
      <c r="F35" s="3"/>
      <c r="K35" s="31" t="s">
        <v>5</v>
      </c>
      <c r="L35" s="31">
        <v>0</v>
      </c>
      <c r="M35" s="31" t="s">
        <v>50</v>
      </c>
      <c r="N35" s="31">
        <v>2140.38</v>
      </c>
      <c r="O35" s="31" t="s">
        <v>51</v>
      </c>
    </row>
    <row r="36" spans="5:15" ht="12.75">
      <c r="E36" s="35"/>
      <c r="K36" s="31" t="s">
        <v>6</v>
      </c>
      <c r="L36" s="31">
        <v>0</v>
      </c>
      <c r="M36" s="31" t="s">
        <v>50</v>
      </c>
      <c r="N36" s="31">
        <v>0</v>
      </c>
      <c r="O36" s="31" t="s">
        <v>51</v>
      </c>
    </row>
    <row r="37" spans="11:15" ht="12.75">
      <c r="K37" s="31" t="s">
        <v>7</v>
      </c>
      <c r="L37" s="31">
        <v>0</v>
      </c>
      <c r="M37" s="31" t="s">
        <v>50</v>
      </c>
      <c r="N37" s="31">
        <v>910.8</v>
      </c>
      <c r="O37" s="31" t="s">
        <v>51</v>
      </c>
    </row>
    <row r="38" spans="11:15" ht="12.75">
      <c r="K38" s="31" t="s">
        <v>8</v>
      </c>
      <c r="L38" s="31">
        <v>0</v>
      </c>
      <c r="M38" s="31" t="s">
        <v>50</v>
      </c>
      <c r="N38" s="31">
        <v>298.54</v>
      </c>
      <c r="O38" s="31" t="s">
        <v>51</v>
      </c>
    </row>
    <row r="39" spans="11:15" ht="12.75">
      <c r="K39" s="31" t="s">
        <v>9</v>
      </c>
      <c r="L39" s="31">
        <v>0</v>
      </c>
      <c r="M39" s="31" t="s">
        <v>50</v>
      </c>
      <c r="N39" s="31">
        <v>1958.22</v>
      </c>
      <c r="O39" s="31" t="s">
        <v>51</v>
      </c>
    </row>
    <row r="40" spans="11:15" ht="12.75">
      <c r="K40" s="31" t="s">
        <v>10</v>
      </c>
      <c r="L40" s="31">
        <v>0</v>
      </c>
      <c r="M40" s="31" t="s">
        <v>50</v>
      </c>
      <c r="N40" s="31">
        <v>2636.26</v>
      </c>
      <c r="O40" s="31" t="s">
        <v>51</v>
      </c>
    </row>
    <row r="41" ht="12.75">
      <c r="N41" s="38"/>
    </row>
  </sheetData>
  <sheetProtection/>
  <mergeCells count="42">
    <mergeCell ref="B18:C18"/>
    <mergeCell ref="B26:C26"/>
    <mergeCell ref="P27:Q27"/>
    <mergeCell ref="B20:C20"/>
    <mergeCell ref="B21:C21"/>
    <mergeCell ref="B22:C22"/>
    <mergeCell ref="B23:C23"/>
    <mergeCell ref="B24:C24"/>
    <mergeCell ref="B25:C25"/>
    <mergeCell ref="B19:C19"/>
    <mergeCell ref="B16:C16"/>
    <mergeCell ref="F11:Q11"/>
    <mergeCell ref="A12:D12"/>
    <mergeCell ref="N9:O9"/>
    <mergeCell ref="B17:C17"/>
    <mergeCell ref="B14:C14"/>
    <mergeCell ref="B13:C13"/>
    <mergeCell ref="A9:D9"/>
    <mergeCell ref="F9:M9"/>
    <mergeCell ref="A10:E10"/>
    <mergeCell ref="A11:E11"/>
    <mergeCell ref="B15:C15"/>
    <mergeCell ref="H6:H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A2:Q2"/>
    <mergeCell ref="A3:Q3"/>
    <mergeCell ref="A4:E4"/>
    <mergeCell ref="F4:P4"/>
    <mergeCell ref="B5:E5"/>
    <mergeCell ref="C6:C7"/>
    <mergeCell ref="F5:M5"/>
    <mergeCell ref="Q5:Q7"/>
    <mergeCell ref="B6:B7"/>
    <mergeCell ref="G6:G7"/>
  </mergeCells>
  <printOptions/>
  <pageMargins left="0.23958333333333334" right="0.14583333333333334" top="0.3541666666666667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2021-09-20T11:37:19Z</cp:lastPrinted>
  <dcterms:created xsi:type="dcterms:W3CDTF">2007-02-04T12:22:59Z</dcterms:created>
  <dcterms:modified xsi:type="dcterms:W3CDTF">2022-02-11T06:38:14Z</dcterms:modified>
  <cp:category/>
  <cp:version/>
  <cp:contentType/>
  <cp:contentStatus/>
</cp:coreProperties>
</file>