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7235" windowHeight="8205" activeTab="0"/>
  </bookViews>
  <sheets>
    <sheet name="2021" sheetId="1" r:id="rId1"/>
  </sheets>
  <definedNames>
    <definedName name="_xlnm.Print_Area" localSheetId="0">'2021'!$A$2:$R$30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24150-за 2020год
</t>
        </r>
      </text>
    </comment>
    <comment ref="G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1306-разовая премия</t>
        </r>
      </text>
    </comment>
    <comment ref="N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12720-уборка подвального помещения
12040-покос 2р</t>
        </r>
      </text>
    </comment>
    <comment ref="N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4467-дезинсекция
20750-установка аудидомофонной системы 1 под.</t>
        </r>
      </text>
    </comment>
    <comment ref="G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2995-за уборку подвала</t>
        </r>
      </text>
    </comment>
    <comment ref="N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2600-ремонт замка и подъездной двери</t>
        </r>
      </text>
    </comment>
  </commentList>
</comments>
</file>

<file path=xl/sharedStrings.xml><?xml version="1.0" encoding="utf-8"?>
<sst xmlns="http://schemas.openxmlformats.org/spreadsheetml/2006/main" count="57" uniqueCount="55">
  <si>
    <t>Содержание</t>
  </si>
  <si>
    <t>ремонт</t>
  </si>
  <si>
    <t>итого</t>
  </si>
  <si>
    <t>май</t>
  </si>
  <si>
    <t>июнь</t>
  </si>
  <si>
    <t>июль</t>
  </si>
  <si>
    <t>март</t>
  </si>
  <si>
    <t>ИТОГО</t>
  </si>
  <si>
    <t>август</t>
  </si>
  <si>
    <t>сентябрь</t>
  </si>
  <si>
    <t>ноябрь</t>
  </si>
  <si>
    <t>дезинсекция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</si>
  <si>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</si>
  <si>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</si>
  <si>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</si>
  <si>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</si>
  <si>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</si>
  <si>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</si>
  <si>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</si>
  <si>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</si>
  <si>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</si>
  <si>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</si>
  <si>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</si>
  <si>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</si>
  <si>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</si>
  <si>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</si>
  <si>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</si>
  <si>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</si>
  <si>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</si>
  <si>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</si>
  <si>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</si>
  <si>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</si>
  <si>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</si>
  <si>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</si>
  <si>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</si>
  <si>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</si>
  <si>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</si>
  <si>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</si>
  <si>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</si>
  <si>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</si>
  <si>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</si>
  <si>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</si>
  <si>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</si>
  <si>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</si>
  <si>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</si>
  <si>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</si>
  <si>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</si>
  <si>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</si>
  <si>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</si>
  <si>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</si>
  <si>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__Вехова 67/1__на 2021год.</t>
  </si>
  <si>
    <t>уборка подвального помещения</t>
  </si>
  <si>
    <t>покос 2р 20.05, 26.07</t>
  </si>
  <si>
    <t>установка аудидомофонной системы 1 под.</t>
  </si>
  <si>
    <t>ремонт замка и подъездной двери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</si>
</sst>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000"/>
    <numFmt numFmtId="175" formatCode="0.0"/>
    <numFmt numFmtId="176" formatCode="#,##0_р_."/>
    <numFmt numFmtId="177" formatCode="#,##0&quot;р.&quot;"/>
    <numFmt numFmtId="178" formatCode="[$-FC19]d\ mmmm\ yyyy\ &quot;г.&quot;"/>
    <numFmt numFmtId="179" formatCode="#,##0.00\ &quot;₽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&quot;р.&quot;_-;\-* #,##0.0&quot;р.&quot;_-;_-* &quot;-&quot;?&quot;р.&quot;_-;_-@_-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5" fillId="33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2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5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7" fillId="10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2" fontId="5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18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 vertical="top" textRotation="90" wrapText="1"/>
    </xf>
    <xf numFmtId="2" fontId="2" fillId="0" borderId="13" xfId="0" applyNumberFormat="1" applyFont="1" applyBorder="1" applyAlignment="1">
      <alignment horizontal="center" vertical="top" textRotation="90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top" wrapText="1"/>
    </xf>
    <xf numFmtId="172" fontId="2" fillId="4" borderId="16" xfId="0" applyNumberFormat="1" applyFont="1" applyFill="1" applyBorder="1" applyAlignment="1">
      <alignment horizontal="center"/>
    </xf>
    <xf numFmtId="0" fontId="0" fillId="4" borderId="15" xfId="0" applyFill="1" applyBorder="1" applyAlignment="1">
      <alignment/>
    </xf>
    <xf numFmtId="172" fontId="2" fillId="4" borderId="15" xfId="0" applyNumberFormat="1" applyFont="1" applyFill="1" applyBorder="1" applyAlignment="1">
      <alignment horizontal="center"/>
    </xf>
    <xf numFmtId="172" fontId="2" fillId="35" borderId="16" xfId="0" applyNumberFormat="1" applyFont="1" applyFill="1" applyBorder="1" applyAlignment="1">
      <alignment horizontal="center"/>
    </xf>
    <xf numFmtId="172" fontId="2" fillId="35" borderId="15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R33"/>
  <sheetViews>
    <sheetView tabSelected="1" workbookViewId="0" topLeftCell="A1">
      <selection activeCell="Q28" sqref="Q28:R28"/>
    </sheetView>
  </sheetViews>
  <sheetFormatPr defaultColWidth="9.00390625" defaultRowHeight="12.75"/>
  <cols>
    <col min="1" max="1" width="7.00390625" style="0" customWidth="1"/>
    <col min="2" max="2" width="6.25390625" style="0" customWidth="1"/>
    <col min="3" max="3" width="5.75390625" style="0" customWidth="1"/>
    <col min="5" max="5" width="8.625" style="0" customWidth="1"/>
    <col min="8" max="8" width="9.25390625" style="0" customWidth="1"/>
    <col min="13" max="13" width="7.25390625" style="0" customWidth="1"/>
    <col min="15" max="15" width="10.75390625" style="0" bestFit="1" customWidth="1"/>
    <col min="16" max="16" width="8.00390625" style="0" customWidth="1"/>
  </cols>
  <sheetData>
    <row r="2" spans="1:18" ht="15.75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2.75">
      <c r="A4" s="64"/>
      <c r="B4" s="65"/>
      <c r="C4" s="65"/>
      <c r="D4" s="65"/>
      <c r="E4" s="66"/>
      <c r="F4" s="67" t="s">
        <v>13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  <c r="R4" s="1"/>
    </row>
    <row r="5" spans="1:18" ht="12.75">
      <c r="A5" s="3"/>
      <c r="B5" s="70" t="s">
        <v>14</v>
      </c>
      <c r="C5" s="71"/>
      <c r="D5" s="71"/>
      <c r="E5" s="72"/>
      <c r="F5" s="44" t="s">
        <v>0</v>
      </c>
      <c r="G5" s="45"/>
      <c r="H5" s="45"/>
      <c r="I5" s="45"/>
      <c r="J5" s="45"/>
      <c r="K5" s="45"/>
      <c r="L5" s="45"/>
      <c r="M5" s="45"/>
      <c r="N5" s="45"/>
      <c r="O5" s="54" t="s">
        <v>15</v>
      </c>
      <c r="P5" s="55"/>
      <c r="Q5" s="51" t="s">
        <v>16</v>
      </c>
      <c r="R5" s="48" t="s">
        <v>7</v>
      </c>
    </row>
    <row r="6" spans="1:18" ht="12.75">
      <c r="A6" s="4"/>
      <c r="B6" s="73" t="s">
        <v>17</v>
      </c>
      <c r="C6" s="73" t="s">
        <v>1</v>
      </c>
      <c r="D6" s="73" t="s">
        <v>44</v>
      </c>
      <c r="E6" s="75" t="s">
        <v>2</v>
      </c>
      <c r="F6" s="60" t="s">
        <v>18</v>
      </c>
      <c r="G6" s="60" t="s">
        <v>48</v>
      </c>
      <c r="H6" s="60" t="s">
        <v>19</v>
      </c>
      <c r="I6" s="60" t="s">
        <v>20</v>
      </c>
      <c r="J6" s="60" t="s">
        <v>21</v>
      </c>
      <c r="K6" s="58" t="s">
        <v>22</v>
      </c>
      <c r="L6" s="60" t="s">
        <v>49</v>
      </c>
      <c r="M6" s="46" t="s">
        <v>23</v>
      </c>
      <c r="N6" s="47"/>
      <c r="O6" s="56"/>
      <c r="P6" s="57"/>
      <c r="Q6" s="52"/>
      <c r="R6" s="49"/>
    </row>
    <row r="7" spans="1:18" ht="146.25" customHeight="1">
      <c r="A7" s="6"/>
      <c r="B7" s="74"/>
      <c r="C7" s="74"/>
      <c r="D7" s="74"/>
      <c r="E7" s="76"/>
      <c r="F7" s="61"/>
      <c r="G7" s="61"/>
      <c r="H7" s="61"/>
      <c r="I7" s="61"/>
      <c r="J7" s="61"/>
      <c r="K7" s="59"/>
      <c r="L7" s="61"/>
      <c r="M7" s="24" t="s">
        <v>45</v>
      </c>
      <c r="N7" s="24" t="s">
        <v>47</v>
      </c>
      <c r="O7" s="5" t="s">
        <v>24</v>
      </c>
      <c r="P7" s="5" t="s">
        <v>25</v>
      </c>
      <c r="Q7" s="53"/>
      <c r="R7" s="50"/>
    </row>
    <row r="8" spans="1:18" ht="19.5">
      <c r="A8" s="39" t="s">
        <v>46</v>
      </c>
      <c r="B8" s="35">
        <v>8</v>
      </c>
      <c r="C8" s="35">
        <v>7</v>
      </c>
      <c r="D8" s="35">
        <v>0</v>
      </c>
      <c r="E8" s="8">
        <f>SUM(B8:D8)</f>
        <v>15</v>
      </c>
      <c r="F8" s="34">
        <v>1.2</v>
      </c>
      <c r="G8" s="34">
        <v>1.62</v>
      </c>
      <c r="H8" s="34">
        <v>1.2</v>
      </c>
      <c r="I8" s="34">
        <v>0.4</v>
      </c>
      <c r="J8" s="34">
        <v>1.69</v>
      </c>
      <c r="K8" s="34">
        <v>2.82</v>
      </c>
      <c r="L8" s="34">
        <v>2.2</v>
      </c>
      <c r="M8" s="34">
        <v>0</v>
      </c>
      <c r="N8" s="34">
        <v>0.39</v>
      </c>
      <c r="O8" s="25">
        <v>1.74</v>
      </c>
      <c r="P8" s="25">
        <v>1.74</v>
      </c>
      <c r="Q8" s="37">
        <v>0</v>
      </c>
      <c r="R8" s="38">
        <f>SUM(F8:Q8)</f>
        <v>15.000000000000004</v>
      </c>
    </row>
    <row r="9" spans="1:18" ht="24">
      <c r="A9" s="90" t="s">
        <v>26</v>
      </c>
      <c r="B9" s="91"/>
      <c r="C9" s="91"/>
      <c r="D9" s="92"/>
      <c r="E9" s="8">
        <v>1710.4</v>
      </c>
      <c r="F9" s="46" t="s">
        <v>27</v>
      </c>
      <c r="G9" s="93"/>
      <c r="H9" s="93"/>
      <c r="I9" s="93"/>
      <c r="J9" s="93"/>
      <c r="K9" s="93"/>
      <c r="L9" s="93"/>
      <c r="M9" s="93"/>
      <c r="N9" s="47"/>
      <c r="O9" s="77" t="s">
        <v>28</v>
      </c>
      <c r="P9" s="78"/>
      <c r="Q9" s="7" t="s">
        <v>29</v>
      </c>
      <c r="R9" s="7"/>
    </row>
    <row r="10" spans="1:18" ht="12.75">
      <c r="A10" s="79" t="s">
        <v>30</v>
      </c>
      <c r="B10" s="80"/>
      <c r="C10" s="80"/>
      <c r="D10" s="80"/>
      <c r="E10" s="81"/>
      <c r="F10" s="9">
        <f>E9*F8</f>
        <v>2052.48</v>
      </c>
      <c r="G10" s="9">
        <f>G8*E9</f>
        <v>2770.8480000000004</v>
      </c>
      <c r="H10" s="9">
        <f>H8*E9</f>
        <v>2052.48</v>
      </c>
      <c r="I10" s="9">
        <f>I8*E9</f>
        <v>684.1600000000001</v>
      </c>
      <c r="J10" s="9">
        <f>E9*J8</f>
        <v>2890.576</v>
      </c>
      <c r="K10" s="9"/>
      <c r="L10" s="9">
        <f>L8*E9</f>
        <v>3762.8800000000006</v>
      </c>
      <c r="M10" s="9">
        <v>0</v>
      </c>
      <c r="N10" s="9">
        <f>E9*N8</f>
        <v>667.056</v>
      </c>
      <c r="O10" s="9">
        <f>E9*O8</f>
        <v>2976.096</v>
      </c>
      <c r="P10" s="9">
        <f>E9*P8</f>
        <v>2976.096</v>
      </c>
      <c r="Q10" s="9">
        <v>0</v>
      </c>
      <c r="R10" s="9">
        <f>F10+G10+H10+I10+J10+L10+M10+N10+O10+P10</f>
        <v>20832.672000000006</v>
      </c>
    </row>
    <row r="11" spans="1:18" ht="12.75">
      <c r="A11" s="82" t="s">
        <v>31</v>
      </c>
      <c r="B11" s="82"/>
      <c r="C11" s="82"/>
      <c r="D11" s="82"/>
      <c r="E11" s="83"/>
      <c r="F11" s="84" t="s">
        <v>32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</row>
    <row r="12" spans="1:18" ht="12.75">
      <c r="A12" s="87" t="s">
        <v>33</v>
      </c>
      <c r="B12" s="87"/>
      <c r="C12" s="87"/>
      <c r="D12" s="88"/>
      <c r="E12" s="10">
        <v>132641.68599999987</v>
      </c>
      <c r="F12" s="40"/>
      <c r="G12" s="41"/>
      <c r="H12" s="11"/>
      <c r="I12" s="41"/>
      <c r="J12" s="41"/>
      <c r="K12" s="43"/>
      <c r="L12" s="41"/>
      <c r="M12" s="41"/>
      <c r="N12" s="41"/>
      <c r="O12" s="41"/>
      <c r="P12" s="41"/>
      <c r="Q12" s="41"/>
      <c r="R12" s="42"/>
    </row>
    <row r="13" spans="1:18" ht="12.75">
      <c r="A13" s="26"/>
      <c r="B13" s="89" t="s">
        <v>43</v>
      </c>
      <c r="C13" s="89"/>
      <c r="D13" s="27" t="s">
        <v>31</v>
      </c>
      <c r="E13" s="28" t="s">
        <v>12</v>
      </c>
      <c r="F13" s="40"/>
      <c r="G13" s="41"/>
      <c r="H13" s="11"/>
      <c r="I13" s="41"/>
      <c r="J13" s="41"/>
      <c r="K13" s="43"/>
      <c r="L13" s="41"/>
      <c r="M13" s="41"/>
      <c r="N13" s="41"/>
      <c r="O13" s="41"/>
      <c r="P13" s="41"/>
      <c r="Q13" s="41"/>
      <c r="R13" s="42"/>
    </row>
    <row r="14" spans="1:18" ht="12.75">
      <c r="A14" s="12" t="s">
        <v>34</v>
      </c>
      <c r="B14" s="94">
        <v>25666.5</v>
      </c>
      <c r="C14" s="95"/>
      <c r="D14" s="29">
        <v>18184.73</v>
      </c>
      <c r="E14" s="30"/>
      <c r="F14" s="13">
        <v>2052.48</v>
      </c>
      <c r="G14" s="13">
        <v>3444.3</v>
      </c>
      <c r="H14" s="14">
        <v>855.2</v>
      </c>
      <c r="I14" s="13">
        <v>1500</v>
      </c>
      <c r="J14" s="13">
        <v>2890.576</v>
      </c>
      <c r="K14" s="13">
        <f>24150+4832.31</f>
        <v>28982.31</v>
      </c>
      <c r="L14" s="13">
        <v>3762.8800000000006</v>
      </c>
      <c r="M14" s="13">
        <v>0</v>
      </c>
      <c r="N14" s="13">
        <v>0</v>
      </c>
      <c r="O14" s="31">
        <v>0</v>
      </c>
      <c r="P14" s="31">
        <v>0</v>
      </c>
      <c r="Q14" s="13">
        <v>0</v>
      </c>
      <c r="R14" s="15">
        <f aca="true" t="shared" si="0" ref="R14:R25">SUM(F14:Q14)</f>
        <v>43487.746</v>
      </c>
    </row>
    <row r="15" spans="1:18" ht="12.75">
      <c r="A15" s="12" t="s">
        <v>35</v>
      </c>
      <c r="B15" s="94">
        <v>25666.5</v>
      </c>
      <c r="C15" s="96"/>
      <c r="D15" s="29">
        <v>25052.11</v>
      </c>
      <c r="E15" s="30"/>
      <c r="F15" s="13">
        <v>2052.48</v>
      </c>
      <c r="G15" s="13">
        <v>3444.3</v>
      </c>
      <c r="H15" s="14">
        <v>855.2</v>
      </c>
      <c r="I15" s="13">
        <v>1500</v>
      </c>
      <c r="J15" s="13">
        <v>2890.576</v>
      </c>
      <c r="K15" s="13">
        <v>4832.31</v>
      </c>
      <c r="L15" s="13">
        <v>3762.8800000000006</v>
      </c>
      <c r="M15" s="13">
        <v>0</v>
      </c>
      <c r="N15" s="13">
        <v>0</v>
      </c>
      <c r="O15" s="31">
        <v>0</v>
      </c>
      <c r="P15" s="31">
        <v>4360</v>
      </c>
      <c r="Q15" s="13">
        <v>0</v>
      </c>
      <c r="R15" s="15">
        <f t="shared" si="0"/>
        <v>23697.746000000003</v>
      </c>
    </row>
    <row r="16" spans="1:18" ht="12.75">
      <c r="A16" s="12" t="s">
        <v>6</v>
      </c>
      <c r="B16" s="94">
        <v>25666.5</v>
      </c>
      <c r="C16" s="96"/>
      <c r="D16" s="29">
        <v>25769.65</v>
      </c>
      <c r="E16" s="30"/>
      <c r="F16" s="13">
        <v>2052.48</v>
      </c>
      <c r="G16" s="13">
        <v>3444.3</v>
      </c>
      <c r="H16" s="14">
        <v>855.2</v>
      </c>
      <c r="I16" s="13">
        <v>1500</v>
      </c>
      <c r="J16" s="13">
        <v>2890.576</v>
      </c>
      <c r="K16" s="13">
        <v>4832.31</v>
      </c>
      <c r="L16" s="13">
        <v>3762.8800000000006</v>
      </c>
      <c r="M16" s="13">
        <v>0</v>
      </c>
      <c r="N16" s="13">
        <v>0</v>
      </c>
      <c r="O16" s="31">
        <v>7174</v>
      </c>
      <c r="P16" s="31">
        <v>0</v>
      </c>
      <c r="Q16" s="13">
        <v>0</v>
      </c>
      <c r="R16" s="15">
        <f t="shared" si="0"/>
        <v>26511.746000000003</v>
      </c>
    </row>
    <row r="17" spans="1:18" ht="12.75">
      <c r="A17" s="12" t="s">
        <v>36</v>
      </c>
      <c r="B17" s="94">
        <v>25666.5</v>
      </c>
      <c r="C17" s="96"/>
      <c r="D17" s="29">
        <v>21248.23</v>
      </c>
      <c r="E17" s="30"/>
      <c r="F17" s="13">
        <v>2052.48</v>
      </c>
      <c r="G17" s="13">
        <f>3444.3+1306</f>
        <v>4750.3</v>
      </c>
      <c r="H17" s="14">
        <v>855.2</v>
      </c>
      <c r="I17" s="13">
        <v>1000</v>
      </c>
      <c r="J17" s="13">
        <v>2890.576</v>
      </c>
      <c r="K17" s="13">
        <v>4832.31</v>
      </c>
      <c r="L17" s="13">
        <v>3762.8800000000006</v>
      </c>
      <c r="M17" s="13">
        <v>0</v>
      </c>
      <c r="N17" s="13">
        <v>0</v>
      </c>
      <c r="O17" s="31">
        <v>0</v>
      </c>
      <c r="P17" s="31">
        <v>0</v>
      </c>
      <c r="Q17" s="13">
        <v>0</v>
      </c>
      <c r="R17" s="15">
        <f t="shared" si="0"/>
        <v>20143.746000000003</v>
      </c>
    </row>
    <row r="18" spans="1:18" ht="12.75">
      <c r="A18" s="12" t="s">
        <v>3</v>
      </c>
      <c r="B18" s="94">
        <v>25666.5</v>
      </c>
      <c r="C18" s="96"/>
      <c r="D18" s="29">
        <v>15425.45</v>
      </c>
      <c r="E18" s="30"/>
      <c r="F18" s="13">
        <v>2052.48</v>
      </c>
      <c r="G18" s="13">
        <v>3444.3</v>
      </c>
      <c r="H18" s="14">
        <v>855.2</v>
      </c>
      <c r="I18" s="13">
        <v>0</v>
      </c>
      <c r="J18" s="13">
        <v>2890.576</v>
      </c>
      <c r="K18" s="13">
        <v>4832.31</v>
      </c>
      <c r="L18" s="13">
        <v>3762.8800000000006</v>
      </c>
      <c r="M18" s="13">
        <v>0</v>
      </c>
      <c r="N18" s="13">
        <v>0</v>
      </c>
      <c r="O18" s="31">
        <v>0</v>
      </c>
      <c r="P18" s="31">
        <v>0</v>
      </c>
      <c r="Q18" s="13">
        <v>0</v>
      </c>
      <c r="R18" s="15">
        <f t="shared" si="0"/>
        <v>17837.746000000003</v>
      </c>
    </row>
    <row r="19" spans="1:18" ht="12.75">
      <c r="A19" s="12" t="s">
        <v>4</v>
      </c>
      <c r="B19" s="94">
        <v>25666.5</v>
      </c>
      <c r="C19" s="96"/>
      <c r="D19" s="29">
        <v>27359.02</v>
      </c>
      <c r="E19" s="30"/>
      <c r="F19" s="13">
        <v>2052.48</v>
      </c>
      <c r="G19" s="13">
        <v>3444.3</v>
      </c>
      <c r="H19" s="14">
        <v>855.2</v>
      </c>
      <c r="I19" s="13">
        <v>0</v>
      </c>
      <c r="J19" s="13">
        <v>2890.576</v>
      </c>
      <c r="K19" s="13">
        <v>4832.31</v>
      </c>
      <c r="L19" s="13">
        <v>3762.8800000000006</v>
      </c>
      <c r="M19" s="13">
        <v>0</v>
      </c>
      <c r="N19" s="13">
        <v>0</v>
      </c>
      <c r="O19" s="31">
        <v>22791</v>
      </c>
      <c r="P19" s="31">
        <v>0</v>
      </c>
      <c r="Q19" s="13">
        <v>0</v>
      </c>
      <c r="R19" s="15">
        <f t="shared" si="0"/>
        <v>40628.746</v>
      </c>
    </row>
    <row r="20" spans="1:18" ht="12.75">
      <c r="A20" s="12" t="s">
        <v>5</v>
      </c>
      <c r="B20" s="94">
        <v>25666.5</v>
      </c>
      <c r="C20" s="96"/>
      <c r="D20" s="29">
        <v>34653.96</v>
      </c>
      <c r="E20" s="30"/>
      <c r="F20" s="13">
        <v>2052.48</v>
      </c>
      <c r="G20" s="13">
        <v>3444.3</v>
      </c>
      <c r="H20" s="14">
        <v>855.2</v>
      </c>
      <c r="I20" s="13">
        <v>0</v>
      </c>
      <c r="J20" s="13">
        <v>2890.576</v>
      </c>
      <c r="K20" s="13">
        <v>4832.31</v>
      </c>
      <c r="L20" s="13">
        <v>3762.8800000000006</v>
      </c>
      <c r="M20" s="13">
        <v>0</v>
      </c>
      <c r="N20" s="13">
        <f>12720+12040</f>
        <v>24760</v>
      </c>
      <c r="O20" s="31">
        <v>0</v>
      </c>
      <c r="P20" s="31">
        <v>0</v>
      </c>
      <c r="Q20" s="13">
        <v>0</v>
      </c>
      <c r="R20" s="15">
        <f t="shared" si="0"/>
        <v>42597.746</v>
      </c>
    </row>
    <row r="21" spans="1:18" ht="12.75">
      <c r="A21" s="12" t="s">
        <v>8</v>
      </c>
      <c r="B21" s="94">
        <v>25666.5</v>
      </c>
      <c r="C21" s="96"/>
      <c r="D21" s="29">
        <v>23939.46</v>
      </c>
      <c r="E21" s="30"/>
      <c r="F21" s="13">
        <v>2052.48</v>
      </c>
      <c r="G21" s="13">
        <v>3444.3</v>
      </c>
      <c r="H21" s="14">
        <v>855.2</v>
      </c>
      <c r="I21" s="13">
        <v>0</v>
      </c>
      <c r="J21" s="13">
        <v>2890.576</v>
      </c>
      <c r="K21" s="13">
        <v>4832.31</v>
      </c>
      <c r="L21" s="13">
        <v>3762.8800000000006</v>
      </c>
      <c r="M21" s="13">
        <v>0</v>
      </c>
      <c r="N21" s="13">
        <v>0</v>
      </c>
      <c r="O21" s="31">
        <v>8667</v>
      </c>
      <c r="P21" s="31">
        <v>0</v>
      </c>
      <c r="Q21" s="13">
        <v>0</v>
      </c>
      <c r="R21" s="15">
        <f t="shared" si="0"/>
        <v>26504.746000000003</v>
      </c>
    </row>
    <row r="22" spans="1:18" ht="12.75">
      <c r="A22" s="12" t="s">
        <v>37</v>
      </c>
      <c r="B22" s="94">
        <v>25666.5</v>
      </c>
      <c r="C22" s="96"/>
      <c r="D22" s="29">
        <v>52867.53</v>
      </c>
      <c r="E22" s="30"/>
      <c r="F22" s="13">
        <v>2052.48</v>
      </c>
      <c r="G22" s="13">
        <v>3444.3</v>
      </c>
      <c r="H22" s="14">
        <v>855.2</v>
      </c>
      <c r="I22" s="13">
        <v>0</v>
      </c>
      <c r="J22" s="13">
        <v>2890.576</v>
      </c>
      <c r="K22" s="13">
        <v>4832.31</v>
      </c>
      <c r="L22" s="13">
        <v>3762.8800000000006</v>
      </c>
      <c r="M22" s="13">
        <v>0</v>
      </c>
      <c r="N22" s="13">
        <v>25217</v>
      </c>
      <c r="O22" s="31">
        <v>1109</v>
      </c>
      <c r="P22" s="31">
        <v>0</v>
      </c>
      <c r="Q22" s="13">
        <v>0</v>
      </c>
      <c r="R22" s="15">
        <f t="shared" si="0"/>
        <v>44163.746</v>
      </c>
    </row>
    <row r="23" spans="1:18" ht="12.75">
      <c r="A23" s="12" t="s">
        <v>38</v>
      </c>
      <c r="B23" s="94">
        <v>25666.5</v>
      </c>
      <c r="C23" s="96"/>
      <c r="D23" s="29">
        <v>21482.94</v>
      </c>
      <c r="E23" s="30"/>
      <c r="F23" s="13">
        <v>2052.48</v>
      </c>
      <c r="G23" s="13">
        <v>3444.3</v>
      </c>
      <c r="H23" s="14">
        <v>855.2</v>
      </c>
      <c r="I23" s="13">
        <v>1500</v>
      </c>
      <c r="J23" s="13">
        <v>2890.576</v>
      </c>
      <c r="K23" s="13">
        <v>4832.31</v>
      </c>
      <c r="L23" s="13">
        <v>3762.8800000000006</v>
      </c>
      <c r="M23" s="13">
        <v>0</v>
      </c>
      <c r="N23" s="13">
        <v>0</v>
      </c>
      <c r="O23" s="31">
        <v>0</v>
      </c>
      <c r="P23" s="31">
        <v>14871</v>
      </c>
      <c r="Q23" s="13">
        <v>0</v>
      </c>
      <c r="R23" s="15">
        <f t="shared" si="0"/>
        <v>34208.746</v>
      </c>
    </row>
    <row r="24" spans="1:18" ht="12.75">
      <c r="A24" s="12" t="s">
        <v>39</v>
      </c>
      <c r="B24" s="94">
        <v>25666.5</v>
      </c>
      <c r="C24" s="96"/>
      <c r="D24" s="29">
        <v>26101.81</v>
      </c>
      <c r="E24" s="30"/>
      <c r="F24" s="13">
        <v>2052.48</v>
      </c>
      <c r="G24" s="13">
        <f>3444.3+2995</f>
        <v>6439.3</v>
      </c>
      <c r="H24" s="14">
        <v>855.2</v>
      </c>
      <c r="I24" s="13">
        <v>1500</v>
      </c>
      <c r="J24" s="13">
        <v>2890.576</v>
      </c>
      <c r="K24" s="13">
        <v>4832.31</v>
      </c>
      <c r="L24" s="13">
        <v>3762.8800000000006</v>
      </c>
      <c r="M24" s="13">
        <v>0</v>
      </c>
      <c r="N24" s="13">
        <v>2600</v>
      </c>
      <c r="O24" s="31">
        <v>0</v>
      </c>
      <c r="P24" s="31">
        <v>0</v>
      </c>
      <c r="Q24" s="13">
        <v>0</v>
      </c>
      <c r="R24" s="15">
        <f t="shared" si="0"/>
        <v>24932.746000000003</v>
      </c>
    </row>
    <row r="25" spans="1:18" ht="12.75">
      <c r="A25" s="12" t="s">
        <v>40</v>
      </c>
      <c r="B25" s="94">
        <v>25666.5</v>
      </c>
      <c r="C25" s="96"/>
      <c r="D25" s="29">
        <v>25191.92</v>
      </c>
      <c r="E25" s="30"/>
      <c r="F25" s="13">
        <v>2052.48</v>
      </c>
      <c r="G25" s="13">
        <v>3444.3</v>
      </c>
      <c r="H25" s="14">
        <v>855.2</v>
      </c>
      <c r="I25" s="13">
        <v>1500</v>
      </c>
      <c r="J25" s="13">
        <v>2890.576</v>
      </c>
      <c r="K25" s="13">
        <v>4832.31</v>
      </c>
      <c r="L25" s="13">
        <v>3762.8800000000006</v>
      </c>
      <c r="M25" s="13">
        <v>0</v>
      </c>
      <c r="N25" s="13">
        <v>0</v>
      </c>
      <c r="O25" s="31">
        <v>0</v>
      </c>
      <c r="P25" s="31">
        <v>0</v>
      </c>
      <c r="Q25" s="13">
        <v>0</v>
      </c>
      <c r="R25" s="15">
        <f t="shared" si="0"/>
        <v>19337.746000000003</v>
      </c>
    </row>
    <row r="26" spans="1:18" ht="24">
      <c r="A26" s="16" t="s">
        <v>41</v>
      </c>
      <c r="B26" s="94">
        <v>0</v>
      </c>
      <c r="C26" s="96"/>
      <c r="D26" s="29">
        <f>900+900+900+900</f>
        <v>3600</v>
      </c>
      <c r="E26" s="18"/>
      <c r="F26" s="13"/>
      <c r="G26" s="13"/>
      <c r="H26" s="13"/>
      <c r="I26" s="13"/>
      <c r="J26" s="13"/>
      <c r="K26" s="13"/>
      <c r="L26" s="13"/>
      <c r="M26" s="13"/>
      <c r="N26" s="13"/>
      <c r="O26" s="31"/>
      <c r="P26" s="31"/>
      <c r="Q26" s="13"/>
      <c r="R26" s="15"/>
    </row>
    <row r="27" spans="1:18" ht="12.75">
      <c r="A27" s="17"/>
      <c r="B27" s="97">
        <f>SUM(B14:B26)</f>
        <v>307998</v>
      </c>
      <c r="C27" s="98"/>
      <c r="D27" s="23">
        <f>SUM(D14:D26)</f>
        <v>320876.80999999994</v>
      </c>
      <c r="E27" s="32"/>
      <c r="F27" s="32">
        <f aca="true" t="shared" si="1" ref="F27:R27">SUM(F14:F26)</f>
        <v>24629.76</v>
      </c>
      <c r="G27" s="32">
        <f t="shared" si="1"/>
        <v>45632.600000000006</v>
      </c>
      <c r="H27" s="32">
        <f t="shared" si="1"/>
        <v>10262.400000000001</v>
      </c>
      <c r="I27" s="32">
        <f t="shared" si="1"/>
        <v>10000</v>
      </c>
      <c r="J27" s="32">
        <f t="shared" si="1"/>
        <v>34686.912000000004</v>
      </c>
      <c r="K27" s="32">
        <f t="shared" si="1"/>
        <v>82137.71999999999</v>
      </c>
      <c r="L27" s="32">
        <f t="shared" si="1"/>
        <v>45154.56</v>
      </c>
      <c r="M27" s="32">
        <f t="shared" si="1"/>
        <v>0</v>
      </c>
      <c r="N27" s="32">
        <f t="shared" si="1"/>
        <v>52577</v>
      </c>
      <c r="O27" s="23">
        <f t="shared" si="1"/>
        <v>39741</v>
      </c>
      <c r="P27" s="23">
        <f t="shared" si="1"/>
        <v>19231</v>
      </c>
      <c r="Q27" s="32">
        <f t="shared" si="1"/>
        <v>0</v>
      </c>
      <c r="R27" s="33">
        <f t="shared" si="1"/>
        <v>364052.952</v>
      </c>
    </row>
    <row r="28" spans="1:18" ht="12.75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 t="s">
        <v>42</v>
      </c>
      <c r="Q28" s="99">
        <f>SUM(E12+D27-R27)</f>
        <v>89465.54399999982</v>
      </c>
      <c r="R28" s="99"/>
    </row>
    <row r="29" spans="2:4" ht="12.75">
      <c r="B29" t="s">
        <v>5</v>
      </c>
      <c r="C29">
        <v>12720</v>
      </c>
      <c r="D29" t="s">
        <v>51</v>
      </c>
    </row>
    <row r="30" spans="3:4" ht="12.75">
      <c r="C30">
        <v>12040</v>
      </c>
      <c r="D30" t="s">
        <v>52</v>
      </c>
    </row>
    <row r="31" spans="2:16" ht="12.75">
      <c r="B31" t="s">
        <v>9</v>
      </c>
      <c r="C31">
        <v>4467</v>
      </c>
      <c r="D31" t="s">
        <v>11</v>
      </c>
      <c r="O31" s="36"/>
      <c r="P31" s="19"/>
    </row>
    <row r="32" spans="3:15" ht="12.75">
      <c r="C32">
        <v>20750</v>
      </c>
      <c r="D32" t="s">
        <v>53</v>
      </c>
      <c r="O32" s="2"/>
    </row>
    <row r="33" spans="2:4" ht="12.75">
      <c r="B33" t="s">
        <v>10</v>
      </c>
      <c r="C33">
        <v>2600</v>
      </c>
      <c r="D33" t="s">
        <v>54</v>
      </c>
    </row>
  </sheetData>
  <sheetProtection/>
  <mergeCells count="44">
    <mergeCell ref="B27:C27"/>
    <mergeCell ref="Q28:R28"/>
    <mergeCell ref="B20:C20"/>
    <mergeCell ref="B21:C21"/>
    <mergeCell ref="B22:C22"/>
    <mergeCell ref="B23:C23"/>
    <mergeCell ref="B24:C24"/>
    <mergeCell ref="B25:C25"/>
    <mergeCell ref="B13:C13"/>
    <mergeCell ref="A9:D9"/>
    <mergeCell ref="F9:N9"/>
    <mergeCell ref="B14:C14"/>
    <mergeCell ref="B19:C19"/>
    <mergeCell ref="B26:C26"/>
    <mergeCell ref="B17:C17"/>
    <mergeCell ref="B15:C15"/>
    <mergeCell ref="B16:C16"/>
    <mergeCell ref="B18:C18"/>
    <mergeCell ref="B6:B7"/>
    <mergeCell ref="O9:P9"/>
    <mergeCell ref="A10:E10"/>
    <mergeCell ref="A11:E11"/>
    <mergeCell ref="F11:R11"/>
    <mergeCell ref="A12:D12"/>
    <mergeCell ref="G6:G7"/>
    <mergeCell ref="H6:H7"/>
    <mergeCell ref="C6:C7"/>
    <mergeCell ref="A2:R2"/>
    <mergeCell ref="A3:R3"/>
    <mergeCell ref="A4:E4"/>
    <mergeCell ref="F4:Q4"/>
    <mergeCell ref="B5:E5"/>
    <mergeCell ref="D6:D7"/>
    <mergeCell ref="E6:E7"/>
    <mergeCell ref="F6:F7"/>
    <mergeCell ref="I6:I7"/>
    <mergeCell ref="J6:J7"/>
    <mergeCell ref="F5:N5"/>
    <mergeCell ref="M6:N6"/>
    <mergeCell ref="R5:R7"/>
    <mergeCell ref="Q5:Q7"/>
    <mergeCell ref="O5:P6"/>
    <mergeCell ref="K6:K7"/>
    <mergeCell ref="L6:L7"/>
  </mergeCells>
  <printOptions/>
  <pageMargins left="0.19791666666666666" right="0.17708333333333334" top="0.2708333333333333" bottom="0.17708333333333334" header="0.3" footer="0.3"/>
  <pageSetup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den</cp:lastModifiedBy>
  <cp:lastPrinted>2021-09-20T06:08:51Z</cp:lastPrinted>
  <dcterms:created xsi:type="dcterms:W3CDTF">2011-07-19T05:50:16Z</dcterms:created>
  <dcterms:modified xsi:type="dcterms:W3CDTF">2022-02-11T05:53:44Z</dcterms:modified>
  <cp:category/>
  <cp:version/>
  <cp:contentType/>
  <cp:contentStatus/>
</cp:coreProperties>
</file>