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65" windowWidth="12225" windowHeight="4335"/>
  </bookViews>
  <sheets>
    <sheet name="2022" sheetId="17" r:id="rId1"/>
  </sheets>
  <calcPr calcId="162913"/>
</workbook>
</file>

<file path=xl/calcChain.xml><?xml version="1.0" encoding="utf-8"?>
<calcChain xmlns="http://schemas.openxmlformats.org/spreadsheetml/2006/main">
  <c r="P19" i="17" l="1"/>
  <c r="M14" i="17" l="1"/>
  <c r="F10" i="17"/>
  <c r="S19" i="17" l="1"/>
  <c r="R27" i="17"/>
  <c r="Q27" i="17"/>
  <c r="P27" i="17"/>
  <c r="N27" i="17"/>
  <c r="L27" i="17"/>
  <c r="K27" i="17"/>
  <c r="J27" i="17"/>
  <c r="I27" i="17"/>
  <c r="G27" i="17"/>
  <c r="B27" i="17"/>
  <c r="D26" i="17"/>
  <c r="D27" i="17" s="1"/>
  <c r="S18" i="17" l="1"/>
  <c r="O17" i="17" l="1"/>
  <c r="O27" i="17" s="1"/>
  <c r="S17" i="17" l="1"/>
  <c r="M27" i="17" l="1"/>
  <c r="H14" i="17"/>
  <c r="H27" i="17" s="1"/>
  <c r="F14" i="17"/>
  <c r="F27" i="17" s="1"/>
  <c r="S8" i="17" l="1"/>
  <c r="S16" i="17" l="1"/>
  <c r="S15" i="17"/>
  <c r="S14" i="17" l="1"/>
  <c r="S27" i="17" s="1"/>
  <c r="Q10" i="17"/>
  <c r="P10" i="17"/>
  <c r="O10" i="17"/>
  <c r="M10" i="17"/>
  <c r="L10" i="17"/>
  <c r="K10" i="17"/>
  <c r="J10" i="17"/>
  <c r="I10" i="17"/>
  <c r="H10" i="17"/>
  <c r="R28" i="17" l="1"/>
</calcChain>
</file>

<file path=xl/comments1.xml><?xml version="1.0" encoding="utf-8"?>
<comments xmlns="http://schemas.openxmlformats.org/spreadsheetml/2006/main">
  <authors>
    <author>User</author>
    <author>den</author>
  </authors>
  <commentList>
    <comment ref="O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1275-страхование лифта</t>
        </r>
      </text>
    </comment>
    <comment ref="O1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4300-краска,кисти и т.д. на субботник
1274-материалы на испытание лифтов</t>
        </r>
      </text>
    </comment>
    <comment ref="O18" authorId="1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покос</t>
        </r>
      </text>
    </comment>
  </commentList>
</comments>
</file>

<file path=xl/sharedStrings.xml><?xml version="1.0" encoding="utf-8"?>
<sst xmlns="http://schemas.openxmlformats.org/spreadsheetml/2006/main" count="58" uniqueCount="55">
  <si>
    <t>Содержание</t>
  </si>
  <si>
    <t>ремонт</t>
  </si>
  <si>
    <t>итого</t>
  </si>
  <si>
    <t>апрель</t>
  </si>
  <si>
    <t>ИТОГО</t>
  </si>
  <si>
    <t>март</t>
  </si>
  <si>
    <t>июль</t>
  </si>
  <si>
    <t>июнь</t>
  </si>
  <si>
    <t>август</t>
  </si>
  <si>
    <t>май</t>
  </si>
  <si>
    <t>январь</t>
  </si>
  <si>
    <t>страхование лифта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</si>
  <si>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</si>
  <si>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</si>
  <si>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</si>
  <si>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</si>
  <si>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</si>
  <si>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</si>
  <si>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</si>
  <si>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</si>
  <si>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</si>
  <si>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</si>
  <si>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</si>
  <si>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</si>
  <si>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</si>
  <si>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</si>
  <si>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</si>
  <si>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</si>
  <si>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</si>
  <si>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</si>
  <si>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</si>
  <si>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</si>
  <si>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</si>
  <si>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</si>
  <si>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</si>
  <si>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</si>
  <si>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</si>
  <si>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</si>
  <si>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</si>
  <si>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</si>
  <si>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ИТОГО:</t>
  </si>
  <si>
    <t>покос</t>
  </si>
  <si>
    <t>начислено</t>
  </si>
  <si>
    <t>долг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</si>
  <si>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</si>
  <si>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</si>
  <si>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</si>
  <si>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</si>
  <si>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</si>
  <si>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Работы по уборке придомовой территории</t>
  </si>
  <si>
    <t>общехозяйственные расходы</t>
  </si>
  <si>
    <t>серди</t>
  </si>
  <si>
    <t>Информация о доходах и расходах по дому __Быкова 75__на 2022год.</t>
  </si>
  <si>
    <t>краска,кисти и т.д. на субботник</t>
  </si>
  <si>
    <t>материалы на испытание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</si>
</sst>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7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4" xfId="0" applyBorder="1"/>
    <xf numFmtId="0" fontId="1" fillId="4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2" fontId="8" fillId="4" borderId="13" xfId="0" applyNumberFormat="1" applyFont="1" applyFill="1" applyBorder="1" applyAlignment="1"/>
    <xf numFmtId="2" fontId="8" fillId="0" borderId="5" xfId="0" applyNumberFormat="1" applyFont="1" applyBorder="1" applyAlignment="1">
      <alignment horizontal="center" vertical="top" wrapText="1"/>
    </xf>
    <xf numFmtId="4" fontId="5" fillId="4" borderId="4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 vertical="top" wrapText="1"/>
    </xf>
    <xf numFmtId="2" fontId="2" fillId="7" borderId="12" xfId="0" applyNumberFormat="1" applyFont="1" applyFill="1" applyBorder="1" applyAlignment="1">
      <alignment horizontal="center" vertical="top" wrapText="1"/>
    </xf>
    <xf numFmtId="17" fontId="5" fillId="8" borderId="4" xfId="0" applyNumberFormat="1" applyFont="1" applyFill="1" applyBorder="1" applyAlignment="1">
      <alignment horizontal="left"/>
    </xf>
    <xf numFmtId="164" fontId="2" fillId="7" borderId="4" xfId="0" applyNumberFormat="1" applyFont="1" applyFill="1" applyBorder="1"/>
    <xf numFmtId="164" fontId="2" fillId="7" borderId="5" xfId="0" applyNumberFormat="1" applyFont="1" applyFill="1" applyBorder="1"/>
    <xf numFmtId="4" fontId="2" fillId="7" borderId="4" xfId="0" applyNumberFormat="1" applyFont="1" applyFill="1" applyBorder="1"/>
    <xf numFmtId="17" fontId="5" fillId="2" borderId="4" xfId="0" applyNumberFormat="1" applyFont="1" applyFill="1" applyBorder="1" applyAlignment="1">
      <alignment horizontal="left" wrapText="1"/>
    </xf>
    <xf numFmtId="0" fontId="5" fillId="3" borderId="4" xfId="0" applyFont="1" applyFill="1" applyBorder="1"/>
    <xf numFmtId="164" fontId="2" fillId="3" borderId="4" xfId="0" applyNumberFormat="1" applyFont="1" applyFill="1" applyBorder="1"/>
    <xf numFmtId="4" fontId="8" fillId="3" borderId="4" xfId="0" applyNumberFormat="1" applyFont="1" applyFill="1" applyBorder="1"/>
    <xf numFmtId="164" fontId="2" fillId="10" borderId="4" xfId="0" applyNumberFormat="1" applyFont="1" applyFill="1" applyBorder="1"/>
    <xf numFmtId="0" fontId="5" fillId="0" borderId="0" xfId="0" applyFont="1" applyFill="1" applyBorder="1"/>
    <xf numFmtId="164" fontId="2" fillId="0" borderId="0" xfId="0" applyNumberFormat="1" applyFont="1" applyFill="1" applyBorder="1"/>
    <xf numFmtId="164" fontId="9" fillId="0" borderId="0" xfId="0" applyNumberFormat="1" applyFont="1" applyFill="1" applyBorder="1"/>
    <xf numFmtId="2" fontId="8" fillId="0" borderId="4" xfId="0" applyNumberFormat="1" applyFont="1" applyFill="1" applyBorder="1" applyAlignment="1">
      <alignment vertical="top" wrapText="1"/>
    </xf>
    <xf numFmtId="2" fontId="8" fillId="0" borderId="5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0" fontId="1" fillId="4" borderId="4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10" borderId="4" xfId="0" applyNumberFormat="1" applyFont="1" applyFill="1" applyBorder="1"/>
    <xf numFmtId="164" fontId="3" fillId="11" borderId="4" xfId="0" applyNumberFormat="1" applyFont="1" applyFill="1" applyBorder="1"/>
    <xf numFmtId="164" fontId="2" fillId="10" borderId="4" xfId="0" applyNumberFormat="1" applyFont="1" applyFill="1" applyBorder="1" applyAlignment="1"/>
    <xf numFmtId="164" fontId="3" fillId="5" borderId="4" xfId="0" applyNumberFormat="1" applyFont="1" applyFill="1" applyBorder="1"/>
    <xf numFmtId="4" fontId="3" fillId="4" borderId="4" xfId="0" applyNumberFormat="1" applyFont="1" applyFill="1" applyBorder="1"/>
    <xf numFmtId="2" fontId="5" fillId="0" borderId="4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10" fillId="4" borderId="2" xfId="0" applyNumberFormat="1" applyFont="1" applyFill="1" applyBorder="1" applyAlignment="1">
      <alignment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1" fillId="7" borderId="2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right"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2" fontId="8" fillId="0" borderId="0" xfId="0" applyNumberFormat="1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 applyBorder="1"/>
    <xf numFmtId="164" fontId="2" fillId="9" borderId="2" xfId="0" applyNumberFormat="1" applyFont="1" applyFill="1" applyBorder="1" applyAlignment="1">
      <alignment horizontal="center"/>
    </xf>
    <xf numFmtId="164" fontId="2" fillId="9" borderId="6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2" fontId="1" fillId="7" borderId="2" xfId="0" applyNumberFormat="1" applyFont="1" applyFill="1" applyBorder="1" applyAlignment="1">
      <alignment horizontal="center" vertical="top" wrapText="1"/>
    </xf>
    <xf numFmtId="2" fontId="1" fillId="7" borderId="7" xfId="0" applyNumberFormat="1" applyFont="1" applyFill="1" applyBorder="1" applyAlignment="1">
      <alignment horizontal="center" vertical="top" wrapText="1"/>
    </xf>
    <xf numFmtId="2" fontId="1" fillId="7" borderId="6" xfId="0" applyNumberFormat="1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0" fillId="9" borderId="6" xfId="0" applyFill="1" applyBorder="1"/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left" wrapText="1"/>
    </xf>
    <xf numFmtId="2" fontId="8" fillId="0" borderId="11" xfId="0" applyNumberFormat="1" applyFont="1" applyBorder="1" applyAlignment="1">
      <alignment horizontal="left" wrapText="1"/>
    </xf>
    <xf numFmtId="2" fontId="8" fillId="0" borderId="8" xfId="0" applyNumberFormat="1" applyFont="1" applyBorder="1" applyAlignment="1">
      <alignment horizontal="left" wrapText="1"/>
    </xf>
    <xf numFmtId="2" fontId="8" fillId="0" borderId="14" xfId="0" applyNumberFormat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 textRotation="90" wrapText="1"/>
    </xf>
    <xf numFmtId="2" fontId="8" fillId="0" borderId="3" xfId="0" applyNumberFormat="1" applyFont="1" applyBorder="1" applyAlignment="1">
      <alignment horizontal="left" textRotation="90" wrapText="1"/>
    </xf>
    <xf numFmtId="2" fontId="8" fillId="0" borderId="5" xfId="0" applyNumberFormat="1" applyFont="1" applyBorder="1" applyAlignment="1">
      <alignment horizontal="left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AA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2:T32"/>
  <sheetViews>
    <sheetView tabSelected="1" workbookViewId="0">
      <selection activeCell="E12" sqref="E12"/>
    </sheetView>
  </sheetViews>
  <sheetFormatPr defaultRowHeight="12.75" x14ac:dyDescent="0.2"/>
  <sheetData>
    <row r="2" spans="1:19" ht="15.75" x14ac:dyDescent="0.25">
      <c r="A2" s="71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x14ac:dyDescent="0.2">
      <c r="A4" s="73"/>
      <c r="B4" s="74"/>
      <c r="C4" s="74"/>
      <c r="D4" s="74"/>
      <c r="E4" s="75"/>
      <c r="F4" s="76" t="s">
        <v>12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1"/>
    </row>
    <row r="5" spans="1:19" x14ac:dyDescent="0.2">
      <c r="A5" s="2"/>
      <c r="B5" s="79" t="s">
        <v>13</v>
      </c>
      <c r="C5" s="80"/>
      <c r="D5" s="80"/>
      <c r="E5" s="81"/>
      <c r="F5" s="82" t="s">
        <v>0</v>
      </c>
      <c r="G5" s="83"/>
      <c r="H5" s="83"/>
      <c r="I5" s="83"/>
      <c r="J5" s="83"/>
      <c r="K5" s="83"/>
      <c r="L5" s="83"/>
      <c r="M5" s="83"/>
      <c r="N5" s="83"/>
      <c r="O5" s="83"/>
      <c r="P5" s="84" t="s">
        <v>14</v>
      </c>
      <c r="Q5" s="85"/>
      <c r="R5" s="88" t="s">
        <v>15</v>
      </c>
      <c r="S5" s="91" t="s">
        <v>4</v>
      </c>
    </row>
    <row r="6" spans="1:19" x14ac:dyDescent="0.2">
      <c r="A6" s="3"/>
      <c r="B6" s="94" t="s">
        <v>16</v>
      </c>
      <c r="C6" s="94" t="s">
        <v>1</v>
      </c>
      <c r="D6" s="94" t="s">
        <v>44</v>
      </c>
      <c r="E6" s="96" t="s">
        <v>2</v>
      </c>
      <c r="F6" s="58" t="s">
        <v>17</v>
      </c>
      <c r="G6" s="58" t="s">
        <v>49</v>
      </c>
      <c r="H6" s="58" t="s">
        <v>18</v>
      </c>
      <c r="I6" s="58" t="s">
        <v>19</v>
      </c>
      <c r="J6" s="58" t="s">
        <v>20</v>
      </c>
      <c r="K6" s="58" t="s">
        <v>48</v>
      </c>
      <c r="L6" s="58" t="s">
        <v>21</v>
      </c>
      <c r="M6" s="58" t="s">
        <v>50</v>
      </c>
      <c r="N6" s="63" t="s">
        <v>22</v>
      </c>
      <c r="O6" s="65"/>
      <c r="P6" s="86"/>
      <c r="Q6" s="87"/>
      <c r="R6" s="89"/>
      <c r="S6" s="92"/>
    </row>
    <row r="7" spans="1:19" ht="129.75" x14ac:dyDescent="0.2">
      <c r="A7" s="4"/>
      <c r="B7" s="95"/>
      <c r="C7" s="95"/>
      <c r="D7" s="95"/>
      <c r="E7" s="97"/>
      <c r="F7" s="59"/>
      <c r="G7" s="59"/>
      <c r="H7" s="59"/>
      <c r="I7" s="59"/>
      <c r="J7" s="59"/>
      <c r="K7" s="59"/>
      <c r="L7" s="59"/>
      <c r="M7" s="59"/>
      <c r="N7" s="24" t="s">
        <v>45</v>
      </c>
      <c r="O7" s="24" t="s">
        <v>47</v>
      </c>
      <c r="P7" s="35" t="s">
        <v>23</v>
      </c>
      <c r="Q7" s="35" t="s">
        <v>24</v>
      </c>
      <c r="R7" s="90"/>
      <c r="S7" s="93"/>
    </row>
    <row r="8" spans="1:19" x14ac:dyDescent="0.2">
      <c r="A8" s="34" t="s">
        <v>46</v>
      </c>
      <c r="B8" s="32"/>
      <c r="C8" s="32"/>
      <c r="D8" s="33"/>
      <c r="E8" s="6"/>
      <c r="F8" s="39">
        <v>2</v>
      </c>
      <c r="G8" s="39">
        <v>0</v>
      </c>
      <c r="H8" s="39">
        <v>3</v>
      </c>
      <c r="I8" s="39">
        <v>0.4</v>
      </c>
      <c r="J8" s="39">
        <v>6.24</v>
      </c>
      <c r="K8" s="39">
        <v>5.56</v>
      </c>
      <c r="L8" s="39">
        <v>0</v>
      </c>
      <c r="M8" s="39">
        <v>3.6</v>
      </c>
      <c r="N8" s="39">
        <v>0</v>
      </c>
      <c r="O8" s="39">
        <v>0</v>
      </c>
      <c r="P8" s="21">
        <v>0.1</v>
      </c>
      <c r="Q8" s="21">
        <v>0.1</v>
      </c>
      <c r="R8" s="22">
        <v>0</v>
      </c>
      <c r="S8" s="22">
        <f>SUM(F8:R8)</f>
        <v>21.000000000000004</v>
      </c>
    </row>
    <row r="9" spans="1:19" ht="22.5" x14ac:dyDescent="0.2">
      <c r="A9" s="60" t="s">
        <v>25</v>
      </c>
      <c r="B9" s="61"/>
      <c r="C9" s="61"/>
      <c r="D9" s="62"/>
      <c r="E9" s="6">
        <v>2149.8000000000002</v>
      </c>
      <c r="F9" s="63" t="s">
        <v>26</v>
      </c>
      <c r="G9" s="64"/>
      <c r="H9" s="64"/>
      <c r="I9" s="64"/>
      <c r="J9" s="64"/>
      <c r="K9" s="64"/>
      <c r="L9" s="64"/>
      <c r="M9" s="64"/>
      <c r="N9" s="64"/>
      <c r="O9" s="65"/>
      <c r="P9" s="66" t="s">
        <v>27</v>
      </c>
      <c r="Q9" s="67"/>
      <c r="R9" s="5" t="s">
        <v>28</v>
      </c>
      <c r="S9" s="5"/>
    </row>
    <row r="10" spans="1:19" x14ac:dyDescent="0.2">
      <c r="A10" s="68" t="s">
        <v>29</v>
      </c>
      <c r="B10" s="69"/>
      <c r="C10" s="69"/>
      <c r="D10" s="69"/>
      <c r="E10" s="70"/>
      <c r="F10" s="7">
        <f>F8*E9</f>
        <v>4299.6000000000004</v>
      </c>
      <c r="G10" s="7">
        <v>0</v>
      </c>
      <c r="H10" s="7">
        <f>H8*E9</f>
        <v>6449.4000000000005</v>
      </c>
      <c r="I10" s="7">
        <f>E9</f>
        <v>2149.8000000000002</v>
      </c>
      <c r="J10" s="7">
        <f>J8*E9</f>
        <v>13414.752000000002</v>
      </c>
      <c r="K10" s="7">
        <f>K8*E9</f>
        <v>11952.888000000001</v>
      </c>
      <c r="L10" s="7">
        <f>L8*E9</f>
        <v>0</v>
      </c>
      <c r="M10" s="7">
        <f>E9*M8</f>
        <v>7739.2800000000007</v>
      </c>
      <c r="N10" s="7">
        <v>0</v>
      </c>
      <c r="O10" s="7">
        <f>E9*O8</f>
        <v>0</v>
      </c>
      <c r="P10" s="7">
        <f>E9*P8</f>
        <v>214.98000000000002</v>
      </c>
      <c r="Q10" s="7">
        <f>E9*Q8</f>
        <v>214.98000000000002</v>
      </c>
      <c r="R10" s="7">
        <v>0</v>
      </c>
      <c r="S10" s="7">
        <v>40846.200000000004</v>
      </c>
    </row>
    <row r="11" spans="1:19" x14ac:dyDescent="0.2">
      <c r="A11" s="49" t="s">
        <v>30</v>
      </c>
      <c r="B11" s="49"/>
      <c r="C11" s="49"/>
      <c r="D11" s="49"/>
      <c r="E11" s="50"/>
      <c r="F11" s="51" t="s">
        <v>31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3"/>
    </row>
    <row r="12" spans="1:19" x14ac:dyDescent="0.2">
      <c r="A12" s="54" t="s">
        <v>32</v>
      </c>
      <c r="B12" s="54"/>
      <c r="C12" s="54"/>
      <c r="D12" s="55"/>
      <c r="E12" s="31">
        <v>-92795.429999999702</v>
      </c>
      <c r="F12" s="36"/>
      <c r="G12" s="37"/>
      <c r="H12" s="8"/>
      <c r="I12" s="8"/>
      <c r="J12" s="37"/>
      <c r="K12" s="37"/>
      <c r="L12" s="37"/>
      <c r="M12" s="37"/>
      <c r="N12" s="37"/>
      <c r="O12" s="37"/>
      <c r="P12" s="37"/>
      <c r="Q12" s="37"/>
      <c r="R12" s="37"/>
      <c r="S12" s="38"/>
    </row>
    <row r="13" spans="1:19" x14ac:dyDescent="0.2">
      <c r="A13" s="25"/>
      <c r="B13" s="56" t="s">
        <v>42</v>
      </c>
      <c r="C13" s="56"/>
      <c r="D13" s="26" t="s">
        <v>30</v>
      </c>
      <c r="E13" s="27" t="s">
        <v>43</v>
      </c>
      <c r="F13" s="36"/>
      <c r="G13" s="37"/>
      <c r="H13" s="8"/>
      <c r="I13" s="8"/>
      <c r="J13" s="37"/>
      <c r="K13" s="37"/>
      <c r="L13" s="37"/>
      <c r="M13" s="37"/>
      <c r="N13" s="37"/>
      <c r="O13" s="37"/>
      <c r="P13" s="37"/>
      <c r="Q13" s="37"/>
      <c r="R13" s="37"/>
      <c r="S13" s="38"/>
    </row>
    <row r="14" spans="1:19" x14ac:dyDescent="0.2">
      <c r="A14" s="9" t="s">
        <v>33</v>
      </c>
      <c r="B14" s="44">
        <v>45145.8</v>
      </c>
      <c r="C14" s="57"/>
      <c r="D14" s="28">
        <v>34842.559999999998</v>
      </c>
      <c r="E14" s="29"/>
      <c r="F14" s="10">
        <f>F8*E9</f>
        <v>4299.6000000000004</v>
      </c>
      <c r="G14" s="10">
        <v>0</v>
      </c>
      <c r="H14" s="11">
        <f>H8*E9</f>
        <v>6449.4000000000005</v>
      </c>
      <c r="I14" s="11">
        <v>2881.6</v>
      </c>
      <c r="J14" s="10">
        <v>13474.925999999999</v>
      </c>
      <c r="K14" s="10">
        <v>10657</v>
      </c>
      <c r="L14" s="10">
        <v>7154.49</v>
      </c>
      <c r="M14" s="10">
        <f>M8*E9</f>
        <v>7739.2800000000007</v>
      </c>
      <c r="N14" s="10">
        <v>0</v>
      </c>
      <c r="O14" s="10">
        <v>1275</v>
      </c>
      <c r="P14" s="30">
        <v>0</v>
      </c>
      <c r="Q14" s="30">
        <v>0</v>
      </c>
      <c r="R14" s="10">
        <v>0</v>
      </c>
      <c r="S14" s="12">
        <f t="shared" ref="S14:S19" si="0">SUM(F14:R14)</f>
        <v>53931.295999999995</v>
      </c>
    </row>
    <row r="15" spans="1:19" x14ac:dyDescent="0.2">
      <c r="A15" s="9" t="s">
        <v>34</v>
      </c>
      <c r="B15" s="44">
        <v>45145.8</v>
      </c>
      <c r="C15" s="45"/>
      <c r="D15" s="28">
        <v>40221.65</v>
      </c>
      <c r="E15" s="29"/>
      <c r="F15" s="10">
        <v>4299.6000000000004</v>
      </c>
      <c r="G15" s="10">
        <v>0</v>
      </c>
      <c r="H15" s="11">
        <v>6449.4000000000005</v>
      </c>
      <c r="I15" s="11">
        <v>2881.6</v>
      </c>
      <c r="J15" s="10">
        <v>13474.925999999999</v>
      </c>
      <c r="K15" s="10">
        <v>10657</v>
      </c>
      <c r="L15" s="10">
        <v>7154.49</v>
      </c>
      <c r="M15" s="10">
        <v>7739.2800000000007</v>
      </c>
      <c r="N15" s="10">
        <v>0</v>
      </c>
      <c r="O15" s="10">
        <v>0</v>
      </c>
      <c r="P15" s="30">
        <v>0</v>
      </c>
      <c r="Q15" s="30">
        <v>0</v>
      </c>
      <c r="R15" s="10">
        <v>0</v>
      </c>
      <c r="S15" s="12">
        <f t="shared" si="0"/>
        <v>52656.295999999995</v>
      </c>
    </row>
    <row r="16" spans="1:19" x14ac:dyDescent="0.2">
      <c r="A16" s="9" t="s">
        <v>5</v>
      </c>
      <c r="B16" s="44">
        <v>45145.8</v>
      </c>
      <c r="C16" s="45"/>
      <c r="D16" s="28">
        <v>39967.49</v>
      </c>
      <c r="E16" s="29"/>
      <c r="F16" s="10">
        <v>4299.6000000000004</v>
      </c>
      <c r="G16" s="10">
        <v>0</v>
      </c>
      <c r="H16" s="11">
        <v>6449.4000000000005</v>
      </c>
      <c r="I16" s="11">
        <v>2881.6</v>
      </c>
      <c r="J16" s="10">
        <v>13474.925999999999</v>
      </c>
      <c r="K16" s="10">
        <v>10657</v>
      </c>
      <c r="L16" s="10">
        <v>7154.49</v>
      </c>
      <c r="M16" s="10">
        <v>7739.2800000000007</v>
      </c>
      <c r="N16" s="10">
        <v>0</v>
      </c>
      <c r="O16" s="10">
        <v>0</v>
      </c>
      <c r="P16" s="30">
        <v>576</v>
      </c>
      <c r="Q16" s="30">
        <v>0</v>
      </c>
      <c r="R16" s="10">
        <v>0</v>
      </c>
      <c r="S16" s="12">
        <f t="shared" si="0"/>
        <v>53232.295999999995</v>
      </c>
    </row>
    <row r="17" spans="1:20" x14ac:dyDescent="0.2">
      <c r="A17" s="9" t="s">
        <v>35</v>
      </c>
      <c r="B17" s="44">
        <v>45145.8</v>
      </c>
      <c r="C17" s="45"/>
      <c r="D17" s="28">
        <v>45771.51</v>
      </c>
      <c r="E17" s="29"/>
      <c r="F17" s="10">
        <v>4299.6000000000004</v>
      </c>
      <c r="G17" s="10">
        <v>0</v>
      </c>
      <c r="H17" s="11">
        <v>6449.4000000000005</v>
      </c>
      <c r="I17" s="11">
        <v>2881.6</v>
      </c>
      <c r="J17" s="10">
        <v>13474.925999999999</v>
      </c>
      <c r="K17" s="10">
        <v>10657</v>
      </c>
      <c r="L17" s="10">
        <v>7154.49</v>
      </c>
      <c r="M17" s="10">
        <v>7739.2800000000007</v>
      </c>
      <c r="N17" s="10">
        <v>0</v>
      </c>
      <c r="O17" s="10">
        <f>4300+1274</f>
        <v>5574</v>
      </c>
      <c r="P17" s="30">
        <v>0</v>
      </c>
      <c r="Q17" s="30">
        <v>0</v>
      </c>
      <c r="R17" s="10">
        <v>0</v>
      </c>
      <c r="S17" s="12">
        <f t="shared" si="0"/>
        <v>58230.295999999995</v>
      </c>
    </row>
    <row r="18" spans="1:20" x14ac:dyDescent="0.2">
      <c r="A18" s="9" t="s">
        <v>9</v>
      </c>
      <c r="B18" s="44">
        <v>45145.8</v>
      </c>
      <c r="C18" s="45"/>
      <c r="D18" s="28">
        <v>39015.56</v>
      </c>
      <c r="E18" s="29"/>
      <c r="F18" s="10">
        <v>4299.6000000000004</v>
      </c>
      <c r="G18" s="10">
        <v>0</v>
      </c>
      <c r="H18" s="11">
        <v>6449.4000000000005</v>
      </c>
      <c r="I18" s="11">
        <v>0</v>
      </c>
      <c r="J18" s="10">
        <v>13474.925999999999</v>
      </c>
      <c r="K18" s="10">
        <v>10657</v>
      </c>
      <c r="L18" s="10">
        <v>7154.49</v>
      </c>
      <c r="M18" s="10">
        <v>7739.2800000000007</v>
      </c>
      <c r="N18" s="10">
        <v>0</v>
      </c>
      <c r="O18" s="10">
        <v>3879.4</v>
      </c>
      <c r="P18" s="30">
        <v>0</v>
      </c>
      <c r="Q18" s="30">
        <v>0</v>
      </c>
      <c r="R18" s="10">
        <v>0</v>
      </c>
      <c r="S18" s="12">
        <f t="shared" si="0"/>
        <v>53654.095999999998</v>
      </c>
    </row>
    <row r="19" spans="1:20" x14ac:dyDescent="0.2">
      <c r="A19" s="9" t="s">
        <v>7</v>
      </c>
      <c r="B19" s="44">
        <v>45145.8</v>
      </c>
      <c r="C19" s="45"/>
      <c r="D19" s="28">
        <v>34990.54</v>
      </c>
      <c r="E19" s="29"/>
      <c r="F19" s="10">
        <v>4299.6000000000004</v>
      </c>
      <c r="G19" s="10">
        <v>0</v>
      </c>
      <c r="H19" s="11">
        <v>6449.4000000000005</v>
      </c>
      <c r="I19" s="11">
        <v>0</v>
      </c>
      <c r="J19" s="10">
        <v>13474.925999999999</v>
      </c>
      <c r="K19" s="10">
        <v>10657</v>
      </c>
      <c r="L19" s="10">
        <v>7154.49</v>
      </c>
      <c r="M19" s="10">
        <v>7739.2800000000007</v>
      </c>
      <c r="N19" s="10">
        <v>0</v>
      </c>
      <c r="O19" s="10">
        <v>0</v>
      </c>
      <c r="P19" s="30">
        <f>1130+10095</f>
        <v>11225</v>
      </c>
      <c r="Q19" s="30">
        <v>0</v>
      </c>
      <c r="R19" s="10">
        <v>0</v>
      </c>
      <c r="S19" s="12">
        <f t="shared" si="0"/>
        <v>60999.695999999996</v>
      </c>
    </row>
    <row r="20" spans="1:20" x14ac:dyDescent="0.2">
      <c r="A20" s="9" t="s">
        <v>6</v>
      </c>
      <c r="B20" s="44"/>
      <c r="C20" s="45"/>
      <c r="D20" s="28"/>
      <c r="E20" s="29"/>
      <c r="F20" s="10"/>
      <c r="G20" s="10"/>
      <c r="H20" s="11"/>
      <c r="I20" s="11"/>
      <c r="J20" s="10"/>
      <c r="K20" s="10"/>
      <c r="L20" s="10"/>
      <c r="M20" s="10"/>
      <c r="N20" s="10"/>
      <c r="O20" s="10"/>
      <c r="P20" s="30"/>
      <c r="Q20" s="30"/>
      <c r="R20" s="10"/>
      <c r="S20" s="12"/>
    </row>
    <row r="21" spans="1:20" x14ac:dyDescent="0.2">
      <c r="A21" s="9" t="s">
        <v>8</v>
      </c>
      <c r="B21" s="44"/>
      <c r="C21" s="45"/>
      <c r="D21" s="28"/>
      <c r="E21" s="29"/>
      <c r="F21" s="10"/>
      <c r="G21" s="10"/>
      <c r="H21" s="11"/>
      <c r="I21" s="11"/>
      <c r="J21" s="10"/>
      <c r="K21" s="10"/>
      <c r="L21" s="10"/>
      <c r="M21" s="10"/>
      <c r="N21" s="10"/>
      <c r="O21" s="10"/>
      <c r="P21" s="30"/>
      <c r="Q21" s="30"/>
      <c r="R21" s="10"/>
      <c r="S21" s="12"/>
    </row>
    <row r="22" spans="1:20" x14ac:dyDescent="0.2">
      <c r="A22" s="9" t="s">
        <v>36</v>
      </c>
      <c r="B22" s="44"/>
      <c r="C22" s="45"/>
      <c r="D22" s="28"/>
      <c r="E22" s="29"/>
      <c r="F22" s="10"/>
      <c r="G22" s="10"/>
      <c r="H22" s="11"/>
      <c r="I22" s="11"/>
      <c r="J22" s="10"/>
      <c r="K22" s="10"/>
      <c r="L22" s="10"/>
      <c r="M22" s="10"/>
      <c r="N22" s="10"/>
      <c r="O22" s="10"/>
      <c r="P22" s="30"/>
      <c r="Q22" s="30"/>
      <c r="R22" s="10"/>
      <c r="S22" s="12"/>
    </row>
    <row r="23" spans="1:20" x14ac:dyDescent="0.2">
      <c r="A23" s="9" t="s">
        <v>37</v>
      </c>
      <c r="B23" s="44"/>
      <c r="C23" s="45"/>
      <c r="D23" s="28"/>
      <c r="E23" s="29"/>
      <c r="F23" s="10"/>
      <c r="G23" s="10"/>
      <c r="H23" s="11"/>
      <c r="I23" s="11"/>
      <c r="J23" s="10"/>
      <c r="K23" s="10"/>
      <c r="L23" s="10"/>
      <c r="M23" s="10"/>
      <c r="N23" s="10"/>
      <c r="O23" s="10"/>
      <c r="P23" s="30"/>
      <c r="Q23" s="30"/>
      <c r="R23" s="10"/>
      <c r="S23" s="12"/>
    </row>
    <row r="24" spans="1:20" x14ac:dyDescent="0.2">
      <c r="A24" s="9" t="s">
        <v>38</v>
      </c>
      <c r="B24" s="44"/>
      <c r="C24" s="45"/>
      <c r="D24" s="28"/>
      <c r="E24" s="29"/>
      <c r="F24" s="10"/>
      <c r="G24" s="10"/>
      <c r="H24" s="11"/>
      <c r="I24" s="11"/>
      <c r="J24" s="10"/>
      <c r="K24" s="10"/>
      <c r="L24" s="10"/>
      <c r="M24" s="10"/>
      <c r="N24" s="10"/>
      <c r="O24" s="10"/>
      <c r="P24" s="30"/>
      <c r="Q24" s="30"/>
      <c r="R24" s="10"/>
      <c r="S24" s="12"/>
    </row>
    <row r="25" spans="1:20" x14ac:dyDescent="0.2">
      <c r="A25" s="9" t="s">
        <v>39</v>
      </c>
      <c r="B25" s="44"/>
      <c r="C25" s="45"/>
      <c r="D25" s="28"/>
      <c r="E25" s="29"/>
      <c r="F25" s="10"/>
      <c r="G25" s="10"/>
      <c r="H25" s="11"/>
      <c r="I25" s="11"/>
      <c r="J25" s="10"/>
      <c r="K25" s="10"/>
      <c r="L25" s="10"/>
      <c r="M25" s="10"/>
      <c r="N25" s="10"/>
      <c r="O25" s="10"/>
      <c r="P25" s="30"/>
      <c r="Q25" s="30"/>
      <c r="R25" s="10"/>
      <c r="S25" s="12"/>
    </row>
    <row r="26" spans="1:20" x14ac:dyDescent="0.2">
      <c r="A26" s="13" t="s">
        <v>51</v>
      </c>
      <c r="B26" s="44">
        <v>0</v>
      </c>
      <c r="C26" s="45"/>
      <c r="D26" s="28">
        <f>600+600</f>
        <v>1200</v>
      </c>
      <c r="E26" s="17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0"/>
      <c r="Q26" s="30"/>
      <c r="R26" s="10"/>
      <c r="S26" s="12"/>
    </row>
    <row r="27" spans="1:20" x14ac:dyDescent="0.2">
      <c r="A27" s="14" t="s">
        <v>2</v>
      </c>
      <c r="B27" s="46">
        <f>SUM(B14:B26)</f>
        <v>270874.8</v>
      </c>
      <c r="C27" s="47"/>
      <c r="D27" s="23">
        <f>SUM(D14:D26)</f>
        <v>236009.31</v>
      </c>
      <c r="E27" s="15"/>
      <c r="F27" s="15">
        <f t="shared" ref="F27:S27" si="1">SUM(F14:F26)</f>
        <v>25797.599999999999</v>
      </c>
      <c r="G27" s="15">
        <f t="shared" si="1"/>
        <v>0</v>
      </c>
      <c r="H27" s="15">
        <f t="shared" si="1"/>
        <v>38696.400000000001</v>
      </c>
      <c r="I27" s="15">
        <f t="shared" si="1"/>
        <v>11526.4</v>
      </c>
      <c r="J27" s="15">
        <f t="shared" si="1"/>
        <v>80849.556000000011</v>
      </c>
      <c r="K27" s="15">
        <f t="shared" si="1"/>
        <v>63942</v>
      </c>
      <c r="L27" s="15">
        <f t="shared" si="1"/>
        <v>42926.939999999995</v>
      </c>
      <c r="M27" s="15">
        <f t="shared" si="1"/>
        <v>46435.68</v>
      </c>
      <c r="N27" s="15">
        <f t="shared" si="1"/>
        <v>0</v>
      </c>
      <c r="O27" s="15">
        <f t="shared" si="1"/>
        <v>10728.4</v>
      </c>
      <c r="P27" s="23">
        <f t="shared" si="1"/>
        <v>11801</v>
      </c>
      <c r="Q27" s="23">
        <f t="shared" si="1"/>
        <v>0</v>
      </c>
      <c r="R27" s="15">
        <f t="shared" si="1"/>
        <v>0</v>
      </c>
      <c r="S27" s="16">
        <f t="shared" si="1"/>
        <v>332703.97599999997</v>
      </c>
    </row>
    <row r="28" spans="1:20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 t="s">
        <v>40</v>
      </c>
      <c r="R28" s="48">
        <f>E12+D27-S27</f>
        <v>-189490.09599999967</v>
      </c>
      <c r="S28" s="48"/>
    </row>
    <row r="29" spans="1:20" x14ac:dyDescent="0.2">
      <c r="B29" t="s">
        <v>10</v>
      </c>
      <c r="C29">
        <v>1275</v>
      </c>
      <c r="D29" t="s">
        <v>11</v>
      </c>
    </row>
    <row r="30" spans="1:20" x14ac:dyDescent="0.2">
      <c r="B30" t="s">
        <v>3</v>
      </c>
      <c r="C30">
        <v>4300</v>
      </c>
      <c r="D30" t="s">
        <v>53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  <c r="R30" s="41"/>
      <c r="S30" s="42"/>
      <c r="T30" s="43"/>
    </row>
    <row r="31" spans="1:20" x14ac:dyDescent="0.2">
      <c r="C31">
        <v>1274</v>
      </c>
      <c r="D31" t="s">
        <v>54</v>
      </c>
    </row>
    <row r="32" spans="1:20" x14ac:dyDescent="0.2">
      <c r="B32" t="s">
        <v>9</v>
      </c>
      <c r="C32">
        <v>3879.4</v>
      </c>
      <c r="D32" t="s">
        <v>41</v>
      </c>
    </row>
  </sheetData>
  <mergeCells count="45">
    <mergeCell ref="A2:S2"/>
    <mergeCell ref="A3:S3"/>
    <mergeCell ref="A4:E4"/>
    <mergeCell ref="F4:R4"/>
    <mergeCell ref="B5:E5"/>
    <mergeCell ref="F5:O5"/>
    <mergeCell ref="P5:Q6"/>
    <mergeCell ref="R5:R7"/>
    <mergeCell ref="S5:S7"/>
    <mergeCell ref="B6:B7"/>
    <mergeCell ref="N6:O6"/>
    <mergeCell ref="C6:C7"/>
    <mergeCell ref="D6:D7"/>
    <mergeCell ref="E6:E7"/>
    <mergeCell ref="F6:F7"/>
    <mergeCell ref="G6:G7"/>
    <mergeCell ref="M6:M7"/>
    <mergeCell ref="A9:D9"/>
    <mergeCell ref="F9:O9"/>
    <mergeCell ref="P9:Q9"/>
    <mergeCell ref="A10:E10"/>
    <mergeCell ref="H6:H7"/>
    <mergeCell ref="I6:I7"/>
    <mergeCell ref="J6:J7"/>
    <mergeCell ref="K6:K7"/>
    <mergeCell ref="L6:L7"/>
    <mergeCell ref="A11:E11"/>
    <mergeCell ref="F11:S11"/>
    <mergeCell ref="B23:C23"/>
    <mergeCell ref="A12:D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B27:C27"/>
    <mergeCell ref="R28:S2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2021-09-20T05:42:45Z</cp:lastPrinted>
  <dcterms:created xsi:type="dcterms:W3CDTF">2007-02-04T12:22:59Z</dcterms:created>
  <dcterms:modified xsi:type="dcterms:W3CDTF">2022-09-01T06:57:26Z</dcterms:modified>
</cp:coreProperties>
</file>