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2022" sheetId="3" r:id="rId1"/>
  </sheets>
  <definedNames>
    <definedName name="_xlnm.Print_Area" localSheetId="0">'2022'!$A$2:$R$23</definedName>
  </definedNames>
  <calcPr calcId="162913"/>
</workbook>
</file>

<file path=xl/calcChain.xml><?xml version="1.0" encoding="utf-8"?>
<calcChain xmlns="http://schemas.openxmlformats.org/spreadsheetml/2006/main">
  <c r="R15" i="3" l="1"/>
  <c r="P22" i="3"/>
  <c r="O22" i="3"/>
  <c r="N22" i="3"/>
  <c r="L22" i="3"/>
  <c r="K22" i="3"/>
  <c r="J22" i="3"/>
  <c r="I22" i="3"/>
  <c r="G22" i="3"/>
  <c r="F22" i="3"/>
  <c r="D22" i="3"/>
  <c r="B22" i="3"/>
  <c r="Q14" i="3" l="1"/>
  <c r="Q22" i="3" s="1"/>
  <c r="M14" i="3"/>
  <c r="M22" i="3" s="1"/>
  <c r="H14" i="3"/>
  <c r="H22" i="3" s="1"/>
  <c r="Q10" i="3"/>
  <c r="P10" i="3"/>
  <c r="O10" i="3"/>
  <c r="M10" i="3"/>
  <c r="L10" i="3"/>
  <c r="K10" i="3"/>
  <c r="J10" i="3"/>
  <c r="I10" i="3"/>
  <c r="H10" i="3"/>
  <c r="G10" i="3"/>
  <c r="F10" i="3"/>
  <c r="R14" i="3" l="1"/>
  <c r="R22" i="3" s="1"/>
  <c r="C8" i="3"/>
  <c r="R8" i="3" l="1"/>
  <c r="N10" i="3" l="1"/>
  <c r="R10" i="3" s="1"/>
  <c r="E8" i="3"/>
  <c r="Q23" i="3" l="1"/>
</calcChain>
</file>

<file path=xl/comments1.xml><?xml version="1.0" encoding="utf-8"?>
<comments xmlns="http://schemas.openxmlformats.org/spreadsheetml/2006/main">
  <authors>
    <author>Автор</author>
  </authors>
  <commentList>
    <comment ref="N1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1275-страхование лифтов</t>
        </r>
      </text>
    </comment>
  </commentList>
</comments>
</file>

<file path=xl/sharedStrings.xml><?xml version="1.0" encoding="utf-8"?>
<sst xmlns="http://schemas.openxmlformats.org/spreadsheetml/2006/main" count="46" uniqueCount="43">
  <si>
    <t>Наименование видов работ (услуги)</t>
  </si>
  <si>
    <t>тариф</t>
  </si>
  <si>
    <t>Содержание</t>
  </si>
  <si>
    <t>ТЕКУЩИЙ  РЕМОНТ</t>
  </si>
  <si>
    <t>ИТОГО</t>
  </si>
  <si>
    <t>содер-жание</t>
  </si>
  <si>
    <t>ремонт</t>
  </si>
  <si>
    <t>итого</t>
  </si>
  <si>
    <t>начисление и сбор платы за содержание и ремонт жилых помещений, взыскание задолженности</t>
  </si>
  <si>
    <t>Работы по уборке придомовой территории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</si>
  <si>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</si>
  <si>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</si>
  <si>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</si>
  <si>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ремонту лифта</t>
  </si>
  <si>
    <t>общехозяйственные расходы</t>
  </si>
  <si>
    <t>услуги сторонних организаций, разовые работы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</si>
  <si>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</si>
  <si>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</si>
  <si>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1 полугодие</t>
  </si>
  <si>
    <t>периодичность работ</t>
  </si>
  <si>
    <t xml:space="preserve">ежедневно </t>
  </si>
  <si>
    <t>ежемесячно</t>
  </si>
  <si>
    <t>Гис ЖКХ</t>
  </si>
  <si>
    <t>работы по содержанию помещений, входящих в состав общего имущества, уборка подъездов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</si>
  <si>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</si>
  <si>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</si>
  <si>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</si>
  <si>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</si>
  <si>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</si>
  <si>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начислено</t>
  </si>
  <si>
    <t>долг</t>
  </si>
  <si>
    <t>май</t>
  </si>
  <si>
    <t>июнь</t>
  </si>
  <si>
    <t>июль</t>
  </si>
  <si>
    <t>август</t>
  </si>
  <si>
    <t>сент.</t>
  </si>
  <si>
    <t>окт.</t>
  </si>
  <si>
    <t>нояб.</t>
  </si>
  <si>
    <t>декаб.</t>
  </si>
  <si>
    <t>ИТОГО:</t>
  </si>
  <si>
    <t>Информация о доходах и расходах по дому __Салогубова 5__на 2022год.</t>
  </si>
  <si>
    <t>ГИС</t>
  </si>
  <si>
    <t>страхование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</si>
</sst>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name val="Arial Cyr"/>
      <charset val="204"/>
    </font>
    <font>
      <b/>
      <sz val="7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8" xfId="0" applyBorder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wrapText="1"/>
    </xf>
    <xf numFmtId="2" fontId="5" fillId="2" borderId="9" xfId="0" applyNumberFormat="1" applyFont="1" applyFill="1" applyBorder="1" applyAlignment="1"/>
    <xf numFmtId="4" fontId="3" fillId="2" borderId="8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right" vertical="top" wrapText="1"/>
    </xf>
    <xf numFmtId="2" fontId="5" fillId="0" borderId="8" xfId="0" applyNumberFormat="1" applyFont="1" applyFill="1" applyBorder="1" applyAlignment="1">
      <alignment vertical="top" wrapText="1"/>
    </xf>
    <xf numFmtId="2" fontId="5" fillId="0" borderId="14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left" vertical="top" textRotation="90" wrapText="1"/>
    </xf>
    <xf numFmtId="0" fontId="8" fillId="2" borderId="5" xfId="0" applyNumberFormat="1" applyFont="1" applyFill="1" applyBorder="1" applyAlignment="1">
      <alignment wrapText="1"/>
    </xf>
    <xf numFmtId="2" fontId="3" fillId="0" borderId="8" xfId="0" applyNumberFormat="1" applyFont="1" applyBorder="1" applyAlignment="1">
      <alignment horizontal="center" vertical="top"/>
    </xf>
    <xf numFmtId="2" fontId="7" fillId="0" borderId="8" xfId="0" applyNumberFormat="1" applyFont="1" applyBorder="1" applyAlignment="1">
      <alignment horizontal="center" vertical="top"/>
    </xf>
    <xf numFmtId="2" fontId="5" fillId="0" borderId="14" xfId="0" applyNumberFormat="1" applyFont="1" applyFill="1" applyBorder="1" applyAlignment="1">
      <alignment horizontal="center" vertical="top" wrapText="1"/>
    </xf>
    <xf numFmtId="2" fontId="7" fillId="5" borderId="14" xfId="0" applyNumberFormat="1" applyFont="1" applyFill="1" applyBorder="1" applyAlignment="1">
      <alignment horizontal="center" vertical="top" wrapText="1"/>
    </xf>
    <xf numFmtId="4" fontId="10" fillId="2" borderId="8" xfId="0" applyNumberFormat="1" applyFont="1" applyFill="1" applyBorder="1"/>
    <xf numFmtId="2" fontId="2" fillId="6" borderId="5" xfId="0" applyNumberFormat="1" applyFont="1" applyFill="1" applyBorder="1" applyAlignment="1">
      <alignment horizontal="center" vertical="top" wrapText="1"/>
    </xf>
    <xf numFmtId="2" fontId="7" fillId="6" borderId="6" xfId="0" applyNumberFormat="1" applyFont="1" applyFill="1" applyBorder="1" applyAlignment="1">
      <alignment horizontal="center" vertical="top" wrapText="1"/>
    </xf>
    <xf numFmtId="2" fontId="7" fillId="6" borderId="1" xfId="0" applyNumberFormat="1" applyFont="1" applyFill="1" applyBorder="1" applyAlignment="1">
      <alignment horizontal="center" vertical="top" wrapText="1"/>
    </xf>
    <xf numFmtId="2" fontId="7" fillId="6" borderId="7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4" fontId="7" fillId="8" borderId="8" xfId="0" applyNumberFormat="1" applyFont="1" applyFill="1" applyBorder="1"/>
    <xf numFmtId="17" fontId="3" fillId="9" borderId="8" xfId="0" applyNumberFormat="1" applyFont="1" applyFill="1" applyBorder="1" applyAlignment="1">
      <alignment horizontal="left"/>
    </xf>
    <xf numFmtId="164" fontId="10" fillId="4" borderId="8" xfId="0" applyNumberFormat="1" applyFont="1" applyFill="1" applyBorder="1"/>
    <xf numFmtId="164" fontId="7" fillId="8" borderId="8" xfId="0" applyNumberFormat="1" applyFont="1" applyFill="1" applyBorder="1" applyAlignment="1"/>
    <xf numFmtId="164" fontId="7" fillId="6" borderId="8" xfId="0" applyNumberFormat="1" applyFont="1" applyFill="1" applyBorder="1"/>
    <xf numFmtId="164" fontId="7" fillId="6" borderId="14" xfId="0" applyNumberFormat="1" applyFont="1" applyFill="1" applyBorder="1"/>
    <xf numFmtId="164" fontId="10" fillId="5" borderId="8" xfId="0" applyNumberFormat="1" applyFont="1" applyFill="1" applyBorder="1"/>
    <xf numFmtId="4" fontId="7" fillId="6" borderId="8" xfId="0" applyNumberFormat="1" applyFont="1" applyFill="1" applyBorder="1"/>
    <xf numFmtId="0" fontId="3" fillId="3" borderId="8" xfId="0" applyFont="1" applyFill="1" applyBorder="1"/>
    <xf numFmtId="164" fontId="10" fillId="3" borderId="8" xfId="0" applyNumberFormat="1" applyFont="1" applyFill="1" applyBorder="1"/>
    <xf numFmtId="164" fontId="7" fillId="3" borderId="8" xfId="0" applyNumberFormat="1" applyFont="1" applyFill="1" applyBorder="1"/>
    <xf numFmtId="4" fontId="5" fillId="3" borderId="8" xfId="0" applyNumberFormat="1" applyFont="1" applyFill="1" applyBorder="1"/>
    <xf numFmtId="0" fontId="3" fillId="0" borderId="0" xfId="0" applyFont="1" applyFill="1" applyBorder="1"/>
    <xf numFmtId="164" fontId="7" fillId="0" borderId="0" xfId="0" applyNumberFormat="1" applyFont="1" applyFill="1" applyBorder="1"/>
    <xf numFmtId="164" fontId="6" fillId="0" borderId="0" xfId="0" applyNumberFormat="1" applyFont="1" applyFill="1" applyBorder="1"/>
    <xf numFmtId="2" fontId="0" fillId="0" borderId="0" xfId="0" applyNumberFormat="1"/>
    <xf numFmtId="17" fontId="3" fillId="9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left" wrapText="1"/>
    </xf>
    <xf numFmtId="2" fontId="5" fillId="0" borderId="4" xfId="0" applyNumberFormat="1" applyFont="1" applyBorder="1" applyAlignment="1">
      <alignment horizontal="left" wrapText="1"/>
    </xf>
    <xf numFmtId="2" fontId="5" fillId="0" borderId="11" xfId="0" applyNumberFormat="1" applyFont="1" applyBorder="1" applyAlignment="1">
      <alignment horizontal="left" wrapText="1"/>
    </xf>
    <xf numFmtId="2" fontId="5" fillId="0" borderId="12" xfId="0" applyNumberFormat="1" applyFont="1" applyBorder="1" applyAlignment="1">
      <alignment horizontal="left" wrapText="1"/>
    </xf>
    <xf numFmtId="2" fontId="6" fillId="0" borderId="10" xfId="0" applyNumberFormat="1" applyFont="1" applyBorder="1" applyAlignment="1">
      <alignment horizontal="center" wrapText="1"/>
    </xf>
    <xf numFmtId="2" fontId="6" fillId="0" borderId="13" xfId="0" applyNumberFormat="1" applyFont="1" applyBorder="1" applyAlignment="1">
      <alignment horizontal="center" wrapText="1"/>
    </xf>
    <xf numFmtId="2" fontId="6" fillId="0" borderId="14" xfId="0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 vertical="top" textRotation="90" wrapText="1"/>
    </xf>
    <xf numFmtId="2" fontId="7" fillId="0" borderId="14" xfId="0" applyNumberFormat="1" applyFont="1" applyBorder="1" applyAlignment="1">
      <alignment horizontal="center" vertical="top" textRotation="90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left" vertical="top" textRotation="90" wrapText="1"/>
    </xf>
    <xf numFmtId="2" fontId="7" fillId="0" borderId="14" xfId="0" applyNumberFormat="1" applyFont="1" applyBorder="1" applyAlignment="1">
      <alignment horizontal="left" vertical="top" textRotation="90" wrapText="1"/>
    </xf>
    <xf numFmtId="2" fontId="5" fillId="0" borderId="5" xfId="0" applyNumberFormat="1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center" wrapText="1"/>
    </xf>
    <xf numFmtId="164" fontId="7" fillId="10" borderId="5" xfId="0" applyNumberFormat="1" applyFont="1" applyFill="1" applyBorder="1" applyAlignment="1">
      <alignment horizontal="center"/>
    </xf>
    <xf numFmtId="164" fontId="7" fillId="10" borderId="7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7" fillId="0" borderId="10" xfId="0" applyNumberFormat="1" applyFont="1" applyBorder="1" applyAlignment="1">
      <alignment horizontal="left" textRotation="90" wrapText="1"/>
    </xf>
    <xf numFmtId="2" fontId="7" fillId="0" borderId="13" xfId="0" applyNumberFormat="1" applyFont="1" applyBorder="1" applyAlignment="1">
      <alignment horizontal="left" textRotation="90" wrapText="1"/>
    </xf>
    <xf numFmtId="2" fontId="7" fillId="0" borderId="14" xfId="0" applyNumberFormat="1" applyFont="1" applyBorder="1" applyAlignment="1">
      <alignment horizontal="left" textRotation="90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2" fontId="2" fillId="6" borderId="5" xfId="0" applyNumberFormat="1" applyFont="1" applyFill="1" applyBorder="1" applyAlignment="1">
      <alignment horizontal="center" vertical="top" wrapText="1"/>
    </xf>
    <xf numFmtId="2" fontId="2" fillId="6" borderId="6" xfId="0" applyNumberFormat="1" applyFont="1" applyFill="1" applyBorder="1" applyAlignment="1">
      <alignment horizontal="center" vertical="top" wrapText="1"/>
    </xf>
    <xf numFmtId="2" fontId="2" fillId="6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2:S24"/>
  <sheetViews>
    <sheetView tabSelected="1" zoomScaleNormal="100" workbookViewId="0">
      <selection activeCell="N14" sqref="N14"/>
    </sheetView>
  </sheetViews>
  <sheetFormatPr defaultRowHeight="15" x14ac:dyDescent="0.25"/>
  <cols>
    <col min="1" max="1" width="8.7109375" customWidth="1"/>
  </cols>
  <sheetData>
    <row r="2" spans="1:19" ht="15.75" x14ac:dyDescent="0.25">
      <c r="A2" s="39" t="s">
        <v>40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9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9" x14ac:dyDescent="0.25">
      <c r="A4" s="41"/>
      <c r="B4" s="42"/>
      <c r="C4" s="42"/>
      <c r="D4" s="42"/>
      <c r="E4" s="43"/>
      <c r="F4" s="44" t="s">
        <v>0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82"/>
      <c r="R4" s="1"/>
    </row>
    <row r="5" spans="1:19" x14ac:dyDescent="0.25">
      <c r="A5" s="2"/>
      <c r="B5" s="46" t="s">
        <v>1</v>
      </c>
      <c r="C5" s="47"/>
      <c r="D5" s="47"/>
      <c r="E5" s="48"/>
      <c r="F5" s="49" t="s">
        <v>2</v>
      </c>
      <c r="G5" s="50"/>
      <c r="H5" s="50"/>
      <c r="I5" s="50"/>
      <c r="J5" s="50"/>
      <c r="K5" s="50"/>
      <c r="L5" s="50"/>
      <c r="M5" s="50"/>
      <c r="N5" s="50"/>
      <c r="O5" s="51" t="s">
        <v>3</v>
      </c>
      <c r="P5" s="52"/>
      <c r="Q5" s="83" t="s">
        <v>22</v>
      </c>
      <c r="R5" s="55" t="s">
        <v>4</v>
      </c>
    </row>
    <row r="6" spans="1:19" ht="15" customHeight="1" x14ac:dyDescent="0.25">
      <c r="A6" s="3"/>
      <c r="B6" s="58" t="s">
        <v>5</v>
      </c>
      <c r="C6" s="58" t="s">
        <v>6</v>
      </c>
      <c r="D6" s="58" t="s">
        <v>41</v>
      </c>
      <c r="E6" s="68" t="s">
        <v>7</v>
      </c>
      <c r="F6" s="70" t="s">
        <v>8</v>
      </c>
      <c r="G6" s="70" t="s">
        <v>9</v>
      </c>
      <c r="H6" s="70" t="s">
        <v>10</v>
      </c>
      <c r="I6" s="70" t="s">
        <v>11</v>
      </c>
      <c r="J6" s="70" t="s">
        <v>12</v>
      </c>
      <c r="K6" s="70" t="s">
        <v>13</v>
      </c>
      <c r="L6" s="70" t="s">
        <v>23</v>
      </c>
      <c r="M6" s="70" t="s">
        <v>14</v>
      </c>
      <c r="N6" s="60" t="s">
        <v>15</v>
      </c>
      <c r="O6" s="53"/>
      <c r="P6" s="54"/>
      <c r="Q6" s="84"/>
      <c r="R6" s="56"/>
    </row>
    <row r="7" spans="1:19" ht="129.75" x14ac:dyDescent="0.25">
      <c r="A7" s="4"/>
      <c r="B7" s="59"/>
      <c r="C7" s="59"/>
      <c r="D7" s="59"/>
      <c r="E7" s="69"/>
      <c r="F7" s="71"/>
      <c r="G7" s="71"/>
      <c r="H7" s="71"/>
      <c r="I7" s="71"/>
      <c r="J7" s="71"/>
      <c r="K7" s="71"/>
      <c r="L7" s="71"/>
      <c r="M7" s="71"/>
      <c r="N7" s="61"/>
      <c r="O7" s="9" t="s">
        <v>16</v>
      </c>
      <c r="P7" s="9" t="s">
        <v>17</v>
      </c>
      <c r="Q7" s="85"/>
      <c r="R7" s="57"/>
    </row>
    <row r="8" spans="1:19" ht="19.5" x14ac:dyDescent="0.25">
      <c r="A8" s="10" t="s">
        <v>18</v>
      </c>
      <c r="B8" s="11">
        <v>23.24</v>
      </c>
      <c r="C8" s="11">
        <f>O8+P8</f>
        <v>0.4</v>
      </c>
      <c r="D8" s="12">
        <v>0.56000000000000005</v>
      </c>
      <c r="E8" s="5">
        <f>SUM(B8:D8)</f>
        <v>24.199999999999996</v>
      </c>
      <c r="F8" s="6">
        <v>1.2</v>
      </c>
      <c r="G8" s="6">
        <v>1.53</v>
      </c>
      <c r="H8" s="6">
        <v>3</v>
      </c>
      <c r="I8" s="6">
        <v>0.12</v>
      </c>
      <c r="J8" s="6">
        <v>5.64</v>
      </c>
      <c r="K8" s="6">
        <v>6.46</v>
      </c>
      <c r="L8" s="6">
        <v>2.39</v>
      </c>
      <c r="M8" s="6">
        <v>3.2</v>
      </c>
      <c r="N8" s="6">
        <v>0</v>
      </c>
      <c r="O8" s="7">
        <v>0.2</v>
      </c>
      <c r="P8" s="7">
        <v>0.2</v>
      </c>
      <c r="Q8" s="13">
        <v>0.56000000000000005</v>
      </c>
      <c r="R8" s="13">
        <f>SUM(F8:Q8)</f>
        <v>24.499999999999996</v>
      </c>
      <c r="S8" s="37"/>
    </row>
    <row r="9" spans="1:19" ht="22.5" x14ac:dyDescent="0.25">
      <c r="A9" s="62" t="s">
        <v>19</v>
      </c>
      <c r="B9" s="63"/>
      <c r="C9" s="63"/>
      <c r="D9" s="64"/>
      <c r="E9" s="5">
        <v>7002.45</v>
      </c>
      <c r="F9" s="65" t="s">
        <v>20</v>
      </c>
      <c r="G9" s="66"/>
      <c r="H9" s="66"/>
      <c r="I9" s="66"/>
      <c r="J9" s="66"/>
      <c r="K9" s="66"/>
      <c r="L9" s="66"/>
      <c r="M9" s="66"/>
      <c r="N9" s="67"/>
      <c r="O9" s="72" t="s">
        <v>21</v>
      </c>
      <c r="P9" s="73"/>
      <c r="Q9" s="8" t="s">
        <v>24</v>
      </c>
      <c r="R9" s="8"/>
    </row>
    <row r="10" spans="1:19" x14ac:dyDescent="0.25">
      <c r="A10" s="86" t="s">
        <v>25</v>
      </c>
      <c r="B10" s="87"/>
      <c r="C10" s="87"/>
      <c r="D10" s="87"/>
      <c r="E10" s="88"/>
      <c r="F10" s="14">
        <f>E9*F8</f>
        <v>8402.9399999999987</v>
      </c>
      <c r="G10" s="14">
        <f>E9*G8</f>
        <v>10713.7485</v>
      </c>
      <c r="H10" s="14">
        <f>H8*E9</f>
        <v>21007.35</v>
      </c>
      <c r="I10" s="14">
        <f>I8*E9</f>
        <v>840.29399999999998</v>
      </c>
      <c r="J10" s="14">
        <f>J8*E9</f>
        <v>39493.817999999999</v>
      </c>
      <c r="K10" s="14">
        <f>K8*E9</f>
        <v>45235.826999999997</v>
      </c>
      <c r="L10" s="14">
        <f>L8*E9</f>
        <v>16735.855500000001</v>
      </c>
      <c r="M10" s="14">
        <f>M8*E9</f>
        <v>22407.84</v>
      </c>
      <c r="N10" s="14">
        <f>E9*N8</f>
        <v>0</v>
      </c>
      <c r="O10" s="14">
        <f>O8*E9</f>
        <v>1400.49</v>
      </c>
      <c r="P10" s="14">
        <f>P8*E9</f>
        <v>1400.49</v>
      </c>
      <c r="Q10" s="14">
        <f>Q8*E9</f>
        <v>3921.3720000000003</v>
      </c>
      <c r="R10" s="14">
        <f>SUM(F10:Q10)</f>
        <v>171560.02499999997</v>
      </c>
    </row>
    <row r="11" spans="1:19" x14ac:dyDescent="0.25">
      <c r="A11" s="89" t="s">
        <v>26</v>
      </c>
      <c r="B11" s="89"/>
      <c r="C11" s="89"/>
      <c r="D11" s="89"/>
      <c r="E11" s="90"/>
      <c r="F11" s="91" t="s">
        <v>27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3"/>
    </row>
    <row r="12" spans="1:19" x14ac:dyDescent="0.25">
      <c r="A12" s="74" t="s">
        <v>28</v>
      </c>
      <c r="B12" s="74"/>
      <c r="C12" s="74"/>
      <c r="D12" s="75"/>
      <c r="E12" s="15">
        <v>0</v>
      </c>
      <c r="F12" s="16"/>
      <c r="G12" s="17"/>
      <c r="H12" s="18"/>
      <c r="I12" s="18"/>
      <c r="J12" s="17"/>
      <c r="K12" s="17"/>
      <c r="L12" s="17"/>
      <c r="M12" s="17"/>
      <c r="N12" s="17"/>
      <c r="O12" s="17"/>
      <c r="P12" s="17"/>
      <c r="Q12" s="17"/>
      <c r="R12" s="19"/>
    </row>
    <row r="13" spans="1:19" x14ac:dyDescent="0.25">
      <c r="A13" s="20"/>
      <c r="B13" s="76" t="s">
        <v>29</v>
      </c>
      <c r="C13" s="76"/>
      <c r="D13" s="21" t="s">
        <v>26</v>
      </c>
      <c r="E13" s="22" t="s">
        <v>30</v>
      </c>
      <c r="F13" s="16"/>
      <c r="G13" s="17"/>
      <c r="H13" s="18"/>
      <c r="I13" s="18"/>
      <c r="J13" s="17"/>
      <c r="K13" s="17"/>
      <c r="L13" s="17"/>
      <c r="M13" s="17"/>
      <c r="N13" s="17"/>
      <c r="O13" s="17"/>
      <c r="P13" s="17"/>
      <c r="Q13" s="17"/>
      <c r="R13" s="19"/>
    </row>
    <row r="14" spans="1:19" x14ac:dyDescent="0.25">
      <c r="A14" s="23" t="s">
        <v>31</v>
      </c>
      <c r="B14" s="77">
        <v>171560.03</v>
      </c>
      <c r="C14" s="78"/>
      <c r="D14" s="24">
        <v>6416.55</v>
      </c>
      <c r="E14" s="25"/>
      <c r="F14" s="26">
        <v>8402.9399999999987</v>
      </c>
      <c r="G14" s="26">
        <v>10685.34</v>
      </c>
      <c r="H14" s="27">
        <f>H8*E9</f>
        <v>21007.35</v>
      </c>
      <c r="I14" s="27">
        <v>0</v>
      </c>
      <c r="J14" s="26">
        <v>39493.82</v>
      </c>
      <c r="K14" s="26">
        <v>45208</v>
      </c>
      <c r="L14" s="26">
        <v>16767.919999999998</v>
      </c>
      <c r="M14" s="26">
        <f>M8*E9</f>
        <v>22407.84</v>
      </c>
      <c r="N14" s="26">
        <v>1275</v>
      </c>
      <c r="O14" s="28">
        <v>0</v>
      </c>
      <c r="P14" s="28">
        <v>0</v>
      </c>
      <c r="Q14" s="26">
        <f>Q8*E9</f>
        <v>3921.3720000000003</v>
      </c>
      <c r="R14" s="29">
        <f>SUM(F14:Q14)</f>
        <v>169169.58199999999</v>
      </c>
    </row>
    <row r="15" spans="1:19" x14ac:dyDescent="0.25">
      <c r="A15" s="23" t="s">
        <v>32</v>
      </c>
      <c r="B15" s="77">
        <v>171560.03</v>
      </c>
      <c r="C15" s="78"/>
      <c r="D15" s="24">
        <v>143417.1</v>
      </c>
      <c r="E15" s="25"/>
      <c r="F15" s="26">
        <v>8402.9399999999987</v>
      </c>
      <c r="G15" s="26">
        <v>10685.34</v>
      </c>
      <c r="H15" s="27">
        <v>21007.35</v>
      </c>
      <c r="I15" s="27">
        <v>0</v>
      </c>
      <c r="J15" s="26">
        <v>39493.82</v>
      </c>
      <c r="K15" s="26">
        <v>45208</v>
      </c>
      <c r="L15" s="26">
        <v>16767.919999999998</v>
      </c>
      <c r="M15" s="26">
        <v>22407.84</v>
      </c>
      <c r="N15" s="26">
        <v>0</v>
      </c>
      <c r="O15" s="28">
        <v>32161</v>
      </c>
      <c r="P15" s="28">
        <v>0</v>
      </c>
      <c r="Q15" s="26">
        <v>3921.3720000000003</v>
      </c>
      <c r="R15" s="29">
        <f>SUM(F15:Q15)</f>
        <v>200055.58199999999</v>
      </c>
    </row>
    <row r="16" spans="1:19" x14ac:dyDescent="0.25">
      <c r="A16" s="23" t="s">
        <v>33</v>
      </c>
      <c r="B16" s="77"/>
      <c r="C16" s="78"/>
      <c r="D16" s="24"/>
      <c r="E16" s="25"/>
      <c r="F16" s="26"/>
      <c r="G16" s="26"/>
      <c r="H16" s="27"/>
      <c r="I16" s="27"/>
      <c r="J16" s="26"/>
      <c r="K16" s="26"/>
      <c r="L16" s="26"/>
      <c r="M16" s="26"/>
      <c r="N16" s="26"/>
      <c r="O16" s="28"/>
      <c r="P16" s="28"/>
      <c r="Q16" s="26"/>
      <c r="R16" s="29"/>
    </row>
    <row r="17" spans="1:18" x14ac:dyDescent="0.25">
      <c r="A17" s="23" t="s">
        <v>34</v>
      </c>
      <c r="B17" s="77"/>
      <c r="C17" s="78"/>
      <c r="D17" s="24"/>
      <c r="E17" s="25"/>
      <c r="F17" s="26"/>
      <c r="G17" s="26"/>
      <c r="H17" s="27"/>
      <c r="I17" s="27"/>
      <c r="J17" s="26"/>
      <c r="K17" s="26"/>
      <c r="L17" s="26"/>
      <c r="M17" s="26"/>
      <c r="N17" s="26"/>
      <c r="O17" s="28"/>
      <c r="P17" s="28"/>
      <c r="Q17" s="26"/>
      <c r="R17" s="29"/>
    </row>
    <row r="18" spans="1:18" x14ac:dyDescent="0.25">
      <c r="A18" s="23" t="s">
        <v>35</v>
      </c>
      <c r="B18" s="77"/>
      <c r="C18" s="78"/>
      <c r="D18" s="24"/>
      <c r="E18" s="25"/>
      <c r="F18" s="26"/>
      <c r="G18" s="26"/>
      <c r="H18" s="27"/>
      <c r="I18" s="27"/>
      <c r="J18" s="26"/>
      <c r="K18" s="26"/>
      <c r="L18" s="26"/>
      <c r="M18" s="26"/>
      <c r="N18" s="26"/>
      <c r="O18" s="28"/>
      <c r="P18" s="28"/>
      <c r="Q18" s="26"/>
      <c r="R18" s="29"/>
    </row>
    <row r="19" spans="1:18" x14ac:dyDescent="0.25">
      <c r="A19" s="23" t="s">
        <v>36</v>
      </c>
      <c r="B19" s="77"/>
      <c r="C19" s="78"/>
      <c r="D19" s="24"/>
      <c r="E19" s="25"/>
      <c r="F19" s="26"/>
      <c r="G19" s="26"/>
      <c r="H19" s="27"/>
      <c r="I19" s="27"/>
      <c r="J19" s="26"/>
      <c r="K19" s="26"/>
      <c r="L19" s="26"/>
      <c r="M19" s="26"/>
      <c r="N19" s="26"/>
      <c r="O19" s="28"/>
      <c r="P19" s="28"/>
      <c r="Q19" s="26"/>
      <c r="R19" s="29"/>
    </row>
    <row r="20" spans="1:18" x14ac:dyDescent="0.25">
      <c r="A20" s="23" t="s">
        <v>37</v>
      </c>
      <c r="B20" s="77"/>
      <c r="C20" s="78"/>
      <c r="D20" s="24"/>
      <c r="E20" s="25"/>
      <c r="F20" s="26"/>
      <c r="G20" s="26"/>
      <c r="H20" s="27"/>
      <c r="I20" s="27"/>
      <c r="J20" s="26"/>
      <c r="K20" s="26"/>
      <c r="L20" s="26"/>
      <c r="M20" s="26"/>
      <c r="N20" s="26"/>
      <c r="O20" s="28"/>
      <c r="P20" s="28"/>
      <c r="Q20" s="26"/>
      <c r="R20" s="29"/>
    </row>
    <row r="21" spans="1:18" x14ac:dyDescent="0.25">
      <c r="A21" s="23" t="s">
        <v>38</v>
      </c>
      <c r="B21" s="77"/>
      <c r="C21" s="78"/>
      <c r="D21" s="24"/>
      <c r="E21" s="25"/>
      <c r="F21" s="26"/>
      <c r="G21" s="26"/>
      <c r="H21" s="27"/>
      <c r="I21" s="27"/>
      <c r="J21" s="26"/>
      <c r="K21" s="26"/>
      <c r="L21" s="26"/>
      <c r="M21" s="26"/>
      <c r="N21" s="26"/>
      <c r="O21" s="28"/>
      <c r="P21" s="28"/>
      <c r="Q21" s="26"/>
      <c r="R21" s="29"/>
    </row>
    <row r="22" spans="1:18" x14ac:dyDescent="0.25">
      <c r="A22" s="30" t="s">
        <v>7</v>
      </c>
      <c r="B22" s="79">
        <f>SUM(B14:B21)</f>
        <v>343120.06</v>
      </c>
      <c r="C22" s="80"/>
      <c r="D22" s="31">
        <f>SUM(D14:D21)</f>
        <v>149833.65</v>
      </c>
      <c r="E22" s="32"/>
      <c r="F22" s="32">
        <f t="shared" ref="F22:R22" si="0">SUM(F14:F21)</f>
        <v>16805.879999999997</v>
      </c>
      <c r="G22" s="32">
        <f t="shared" si="0"/>
        <v>21370.68</v>
      </c>
      <c r="H22" s="32">
        <f t="shared" si="0"/>
        <v>42014.7</v>
      </c>
      <c r="I22" s="32">
        <f t="shared" si="0"/>
        <v>0</v>
      </c>
      <c r="J22" s="32">
        <f t="shared" si="0"/>
        <v>78987.64</v>
      </c>
      <c r="K22" s="32">
        <f t="shared" si="0"/>
        <v>90416</v>
      </c>
      <c r="L22" s="32">
        <f t="shared" si="0"/>
        <v>33535.839999999997</v>
      </c>
      <c r="M22" s="32">
        <f t="shared" si="0"/>
        <v>44815.68</v>
      </c>
      <c r="N22" s="32">
        <f t="shared" si="0"/>
        <v>1275</v>
      </c>
      <c r="O22" s="31">
        <f t="shared" si="0"/>
        <v>32161</v>
      </c>
      <c r="P22" s="31">
        <f t="shared" si="0"/>
        <v>0</v>
      </c>
      <c r="Q22" s="32">
        <f t="shared" si="0"/>
        <v>7842.7440000000006</v>
      </c>
      <c r="R22" s="33">
        <f t="shared" si="0"/>
        <v>369225.16399999999</v>
      </c>
    </row>
    <row r="23" spans="1:18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 t="s">
        <v>39</v>
      </c>
      <c r="Q23" s="81">
        <f>E12+D22-R22</f>
        <v>-219391.514</v>
      </c>
      <c r="R23" s="81"/>
    </row>
    <row r="24" spans="1:18" x14ac:dyDescent="0.25">
      <c r="A24" s="38" t="s">
        <v>31</v>
      </c>
      <c r="B24">
        <v>1275</v>
      </c>
      <c r="C24" t="s">
        <v>42</v>
      </c>
    </row>
  </sheetData>
  <mergeCells count="40">
    <mergeCell ref="F6:F7"/>
    <mergeCell ref="G6:G7"/>
    <mergeCell ref="A10:E10"/>
    <mergeCell ref="A11:E11"/>
    <mergeCell ref="F11:R11"/>
    <mergeCell ref="A9:D9"/>
    <mergeCell ref="F9:N9"/>
    <mergeCell ref="O9:P9"/>
    <mergeCell ref="J6:J7"/>
    <mergeCell ref="K6:K7"/>
    <mergeCell ref="L6:L7"/>
    <mergeCell ref="M6:M7"/>
    <mergeCell ref="A2:R2"/>
    <mergeCell ref="A3:R3"/>
    <mergeCell ref="A4:E4"/>
    <mergeCell ref="F4:Q4"/>
    <mergeCell ref="B5:E5"/>
    <mergeCell ref="F5:N5"/>
    <mergeCell ref="O5:P6"/>
    <mergeCell ref="Q5:Q7"/>
    <mergeCell ref="R5:R7"/>
    <mergeCell ref="B6:B7"/>
    <mergeCell ref="C6:C7"/>
    <mergeCell ref="D6:D7"/>
    <mergeCell ref="E6:E7"/>
    <mergeCell ref="H6:H7"/>
    <mergeCell ref="N6:N7"/>
    <mergeCell ref="I6:I7"/>
    <mergeCell ref="Q23:R23"/>
    <mergeCell ref="B14:C14"/>
    <mergeCell ref="B15:C15"/>
    <mergeCell ref="B16:C16"/>
    <mergeCell ref="B17:C17"/>
    <mergeCell ref="B18:C18"/>
    <mergeCell ref="B19:C19"/>
    <mergeCell ref="A12:D12"/>
    <mergeCell ref="B13:C13"/>
    <mergeCell ref="B20:C20"/>
    <mergeCell ref="B21:C21"/>
    <mergeCell ref="B22:C22"/>
  </mergeCells>
  <pageMargins left="0.28125" right="0.15625" top="0.75" bottom="0.75" header="0.3" footer="0.3"/>
  <pageSetup paperSize="9" scale="87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2022-08-31T06:37:13Z</dcterms:modified>
</cp:coreProperties>
</file>