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605" windowHeight="5355" activeTab="0"/>
  </bookViews>
  <sheets>
    <sheet name="2023" sheetId="1" r:id="rId1"/>
    <sheet name="работы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1450-материалы на субботник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7633,44-покос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8453,08-покос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9444-дезинсекция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1698-замена эл.питания в тепловыч.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1714,78-технич.обслуживание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<sst xmlns="http://schemas.openxmlformats.org/spreadsheetml/2006/main" count="135" uniqueCount="81">
  <si>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</si>
  <si>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</si>
  <si>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</si>
  <si>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</si>
  <si>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</si>
  <si>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</si>
  <si>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</si>
  <si>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</si>
  <si>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</si>
  <si>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</si>
  <si>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</si>
  <si>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</si>
  <si>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</si>
  <si>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</si>
  <si>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</si>
  <si>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</si>
  <si>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</si>
  <si>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</si>
  <si>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</si>
  <si>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</si>
  <si>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</si>
  <si>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Смена ламп: накаливания</t>
  </si>
  <si>
    <t>ИТОГО:</t>
  </si>
  <si>
    <t>долг</t>
  </si>
  <si>
    <t>подвал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</si>
  <si>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</si>
  <si>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</si>
  <si>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</si>
  <si>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</si>
  <si>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</si>
  <si>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</si>
  <si>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</si>
  <si>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</si>
  <si>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</si>
  <si>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</si>
  <si>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</si>
  <si>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</si>
  <si>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</si>
  <si>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</si>
  <si>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</si>
  <si>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</si>
  <si>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</si>
  <si>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</si>
  <si>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</si>
  <si>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</si>
  <si>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</si>
  <si>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</si>
  <si>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</si>
  <si>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</si>
  <si>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</si>
  <si>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</si>
  <si>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</si>
  <si>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</si>
  <si>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</si>
  <si>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</si>
  <si>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</si>
  <si>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</si>
  <si>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</si>
  <si>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</si>
  <si>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</si>
  <si>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</si>
  <si>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</si>
  <si>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</si>
  <si>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Смена: выключателей</t>
  </si>
  <si>
    <t>Работы по уборке придомовой территории</t>
  </si>
  <si>
    <t>100 м трубопровода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</si>
  <si>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</si>
  <si>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1 шт.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</si>
  <si>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</si>
  <si>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</si>
  <si>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дезинсекция</t>
  </si>
  <si>
    <t>100 шт.</t>
  </si>
  <si>
    <t>материалы на субботник</t>
  </si>
  <si>
    <t>Ремонт освещения</t>
  </si>
  <si>
    <t>Информация о доходах и расходах по дому __Вехова 67__на 2023год.</t>
  </si>
  <si>
    <t>Перечень выполненных работ по сметам за 2023 год по дому Вехова 67</t>
  </si>
  <si>
    <t>(подвал,ремонт выключателя)</t>
  </si>
  <si>
    <t>2 под.кран на стояк отопления</t>
  </si>
  <si>
    <t>кв.8(входной кран)</t>
  </si>
  <si>
    <t>замена эл.питания в тепловыч.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</si>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</sst>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#,##0.0000_р_."/>
    <numFmt numFmtId="177" formatCode="#,##0.0_р_."/>
    <numFmt numFmtId="178" formatCode="0.000"/>
    <numFmt numFmtId="179" formatCode="#,##0_р_."/>
    <numFmt numFmtId="180" formatCode="#,##0.0"/>
    <numFmt numFmtId="181" formatCode="#,##0.00&quot;р.&quot;"/>
    <numFmt numFmtId="182" formatCode="#,##0&quot;р.&quot;"/>
    <numFmt numFmtId="183" formatCode="[$-FC19]d\ mmmm\ yyyy\ &quot;г.&quot;"/>
    <numFmt numFmtId="184" formatCode="#,##0.00\ &quot;₽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7" fillId="32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9" fillId="33" borderId="11" xfId="0" applyNumberFormat="1" applyFont="1" applyFill="1" applyBorder="1" applyAlignment="1">
      <alignment/>
    </xf>
    <xf numFmtId="2" fontId="9" fillId="0" borderId="13" xfId="0" applyNumberFormat="1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4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4" fontId="1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4" fontId="11" fillId="35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3" borderId="10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11" fillId="36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11" fillId="7" borderId="1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4" fontId="11" fillId="33" borderId="1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7" fillId="12" borderId="0" xfId="0" applyFont="1" applyFill="1" applyAlignment="1">
      <alignment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38" borderId="0" xfId="0" applyFont="1" applyFill="1" applyAlignment="1">
      <alignment/>
    </xf>
    <xf numFmtId="17" fontId="2" fillId="34" borderId="0" xfId="0" applyNumberFormat="1" applyFont="1" applyFill="1" applyBorder="1" applyAlignment="1">
      <alignment horizontal="left"/>
    </xf>
    <xf numFmtId="174" fontId="11" fillId="7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2" fontId="2" fillId="35" borderId="10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horizontal="right" vertical="top" wrapText="1"/>
    </xf>
    <xf numFmtId="2" fontId="9" fillId="35" borderId="16" xfId="0" applyNumberFormat="1" applyFont="1" applyFill="1" applyBorder="1" applyAlignment="1">
      <alignment vertical="top" wrapText="1"/>
    </xf>
    <xf numFmtId="2" fontId="9" fillId="35" borderId="15" xfId="0" applyNumberFormat="1" applyFont="1" applyFill="1" applyBorder="1" applyAlignment="1">
      <alignment vertical="top" wrapText="1"/>
    </xf>
    <xf numFmtId="2" fontId="9" fillId="35" borderId="13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7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left" wrapText="1"/>
    </xf>
    <xf numFmtId="2" fontId="9" fillId="0" borderId="19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1" xfId="0" applyNumberFormat="1" applyFont="1" applyBorder="1" applyAlignment="1">
      <alignment horizontal="left" wrapText="1"/>
    </xf>
    <xf numFmtId="2" fontId="9" fillId="0" borderId="12" xfId="0" applyNumberFormat="1" applyFont="1" applyBorder="1" applyAlignment="1">
      <alignment horizontal="left" textRotation="90" wrapText="1"/>
    </xf>
    <xf numFmtId="2" fontId="9" fillId="0" borderId="22" xfId="0" applyNumberFormat="1" applyFont="1" applyBorder="1" applyAlignment="1">
      <alignment horizontal="left" textRotation="90" wrapText="1"/>
    </xf>
    <xf numFmtId="2" fontId="9" fillId="0" borderId="1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174" fontId="1" fillId="39" borderId="16" xfId="0" applyNumberFormat="1" applyFont="1" applyFill="1" applyBorder="1" applyAlignment="1">
      <alignment horizontal="center"/>
    </xf>
    <xf numFmtId="174" fontId="1" fillId="39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wrapText="1"/>
    </xf>
    <xf numFmtId="0" fontId="0" fillId="39" borderId="15" xfId="0" applyFill="1" applyBorder="1" applyAlignment="1">
      <alignment/>
    </xf>
    <xf numFmtId="174" fontId="11" fillId="35" borderId="16" xfId="0" applyNumberFormat="1" applyFont="1" applyFill="1" applyBorder="1" applyAlignment="1">
      <alignment horizontal="center"/>
    </xf>
    <xf numFmtId="174" fontId="11" fillId="35" borderId="15" xfId="0" applyNumberFormat="1" applyFont="1" applyFill="1" applyBorder="1" applyAlignment="1">
      <alignment horizontal="center"/>
    </xf>
    <xf numFmtId="174" fontId="10" fillId="0" borderId="2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9" fillId="35" borderId="16" xfId="0" applyNumberFormat="1" applyFont="1" applyFill="1" applyBorder="1" applyAlignment="1">
      <alignment horizontal="left" vertical="top"/>
    </xf>
    <xf numFmtId="2" fontId="9" fillId="35" borderId="17" xfId="0" applyNumberFormat="1" applyFont="1" applyFill="1" applyBorder="1" applyAlignment="1">
      <alignment horizontal="left" vertical="top"/>
    </xf>
    <xf numFmtId="2" fontId="9" fillId="35" borderId="15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1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6" max="16" width="9.125" style="0" bestFit="1" customWidth="1"/>
  </cols>
  <sheetData>
    <row r="2" spans="1:17" ht="15.75">
      <c r="A2" s="83" t="s">
        <v>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.75">
      <c r="A4" s="84"/>
      <c r="B4" s="100"/>
      <c r="C4" s="100"/>
      <c r="D4" s="100"/>
      <c r="E4" s="101"/>
      <c r="F4" s="67" t="s">
        <v>25</v>
      </c>
      <c r="G4" s="64"/>
      <c r="H4" s="64"/>
      <c r="I4" s="64"/>
      <c r="J4" s="64"/>
      <c r="K4" s="64"/>
      <c r="L4" s="64"/>
      <c r="M4" s="64"/>
      <c r="N4" s="64"/>
      <c r="O4" s="64"/>
      <c r="P4" s="65"/>
      <c r="Q4" s="1"/>
    </row>
    <row r="5" spans="1:17" ht="12.75">
      <c r="A5" s="6"/>
      <c r="B5" s="102" t="s">
        <v>26</v>
      </c>
      <c r="C5" s="103"/>
      <c r="D5" s="103"/>
      <c r="E5" s="104"/>
      <c r="F5" s="85" t="s">
        <v>11</v>
      </c>
      <c r="G5" s="86"/>
      <c r="H5" s="86"/>
      <c r="I5" s="86"/>
      <c r="J5" s="86"/>
      <c r="K5" s="86"/>
      <c r="L5" s="86"/>
      <c r="M5" s="86"/>
      <c r="N5" s="87" t="s">
        <v>27</v>
      </c>
      <c r="O5" s="88"/>
      <c r="P5" s="91" t="s">
        <v>28</v>
      </c>
      <c r="Q5" s="94" t="s">
        <v>18</v>
      </c>
    </row>
    <row r="6" spans="1:17" ht="12.75">
      <c r="A6" s="7"/>
      <c r="B6" s="79" t="s">
        <v>29</v>
      </c>
      <c r="C6" s="79" t="s">
        <v>13</v>
      </c>
      <c r="D6" s="79" t="s">
        <v>57</v>
      </c>
      <c r="E6" s="81" t="s">
        <v>14</v>
      </c>
      <c r="F6" s="77" t="s">
        <v>30</v>
      </c>
      <c r="G6" s="77" t="s">
        <v>64</v>
      </c>
      <c r="H6" s="77" t="s">
        <v>31</v>
      </c>
      <c r="I6" s="77" t="s">
        <v>32</v>
      </c>
      <c r="J6" s="77" t="s">
        <v>33</v>
      </c>
      <c r="K6" s="77" t="s">
        <v>68</v>
      </c>
      <c r="L6" s="69" t="s">
        <v>34</v>
      </c>
      <c r="M6" s="71"/>
      <c r="N6" s="89"/>
      <c r="O6" s="90"/>
      <c r="P6" s="92"/>
      <c r="Q6" s="95"/>
    </row>
    <row r="7" spans="1:17" ht="129" customHeight="1">
      <c r="A7" s="9"/>
      <c r="B7" s="80"/>
      <c r="C7" s="80"/>
      <c r="D7" s="80"/>
      <c r="E7" s="82"/>
      <c r="F7" s="78"/>
      <c r="G7" s="78"/>
      <c r="H7" s="78"/>
      <c r="I7" s="78"/>
      <c r="J7" s="78"/>
      <c r="K7" s="78"/>
      <c r="L7" s="26" t="s">
        <v>58</v>
      </c>
      <c r="M7" s="26" t="s">
        <v>60</v>
      </c>
      <c r="N7" s="8" t="s">
        <v>35</v>
      </c>
      <c r="O7" s="8" t="s">
        <v>36</v>
      </c>
      <c r="P7" s="93"/>
      <c r="Q7" s="96"/>
    </row>
    <row r="8" spans="1:17" ht="12.75">
      <c r="A8" s="119" t="s">
        <v>59</v>
      </c>
      <c r="B8" s="120"/>
      <c r="C8" s="120"/>
      <c r="D8" s="121"/>
      <c r="E8" s="44"/>
      <c r="F8" s="45">
        <v>2</v>
      </c>
      <c r="G8" s="45">
        <v>3</v>
      </c>
      <c r="H8" s="45">
        <v>3.4</v>
      </c>
      <c r="I8" s="45">
        <v>0</v>
      </c>
      <c r="J8" s="45">
        <v>3.5</v>
      </c>
      <c r="K8" s="45">
        <v>3.6</v>
      </c>
      <c r="L8" s="45">
        <v>0</v>
      </c>
      <c r="M8" s="45">
        <v>0.2</v>
      </c>
      <c r="N8" s="46">
        <v>1</v>
      </c>
      <c r="O8" s="47">
        <v>1</v>
      </c>
      <c r="P8" s="48">
        <v>3.3</v>
      </c>
      <c r="Q8" s="48">
        <f>SUM(F8:P8)</f>
        <v>21</v>
      </c>
    </row>
    <row r="9" spans="1:17" ht="12.75">
      <c r="A9" s="105" t="s">
        <v>37</v>
      </c>
      <c r="B9" s="106"/>
      <c r="C9" s="106"/>
      <c r="D9" s="107"/>
      <c r="E9" s="11">
        <v>1506</v>
      </c>
      <c r="F9" s="69" t="s">
        <v>38</v>
      </c>
      <c r="G9" s="70"/>
      <c r="H9" s="70"/>
      <c r="I9" s="70"/>
      <c r="J9" s="70"/>
      <c r="K9" s="70"/>
      <c r="L9" s="70"/>
      <c r="M9" s="71"/>
      <c r="N9" s="72" t="s">
        <v>39</v>
      </c>
      <c r="O9" s="73"/>
      <c r="P9" s="10" t="s">
        <v>40</v>
      </c>
      <c r="Q9" s="10"/>
    </row>
    <row r="10" spans="1:17" ht="12.75">
      <c r="A10" s="74" t="s">
        <v>41</v>
      </c>
      <c r="B10" s="75"/>
      <c r="C10" s="75"/>
      <c r="D10" s="75"/>
      <c r="E10" s="76"/>
      <c r="F10" s="12">
        <f>F8*E9</f>
        <v>3012</v>
      </c>
      <c r="G10" s="12">
        <f>G8*E9</f>
        <v>4518</v>
      </c>
      <c r="H10" s="12">
        <f>H8*E9</f>
        <v>5120.4</v>
      </c>
      <c r="I10" s="12">
        <v>0</v>
      </c>
      <c r="J10" s="12">
        <f>J8*E9</f>
        <v>5271</v>
      </c>
      <c r="K10" s="12">
        <f>K8*E9</f>
        <v>5421.6</v>
      </c>
      <c r="L10" s="12">
        <v>0</v>
      </c>
      <c r="M10" s="12">
        <f>M8*E9</f>
        <v>301.2</v>
      </c>
      <c r="N10" s="12">
        <f>N8*E9</f>
        <v>1506</v>
      </c>
      <c r="O10" s="12">
        <f>O8*E9</f>
        <v>1506</v>
      </c>
      <c r="P10" s="12">
        <f>P8*E9</f>
        <v>4969.8</v>
      </c>
      <c r="Q10" s="12">
        <f>SUM(F10:P10)</f>
        <v>31626</v>
      </c>
    </row>
    <row r="11" spans="1:17" ht="12.75">
      <c r="A11" s="108" t="s">
        <v>42</v>
      </c>
      <c r="B11" s="108"/>
      <c r="C11" s="108"/>
      <c r="D11" s="108"/>
      <c r="E11" s="109"/>
      <c r="F11" s="68" t="s">
        <v>43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ht="12.75">
      <c r="A12" s="117" t="s">
        <v>44</v>
      </c>
      <c r="B12" s="117"/>
      <c r="C12" s="117"/>
      <c r="D12" s="118"/>
      <c r="E12" s="34">
        <v>-203678.46321999992</v>
      </c>
      <c r="F12" s="49"/>
      <c r="G12" s="50"/>
      <c r="H12" s="13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12.75">
      <c r="A13" s="27"/>
      <c r="B13" s="112" t="s">
        <v>56</v>
      </c>
      <c r="C13" s="112"/>
      <c r="D13" s="28" t="s">
        <v>42</v>
      </c>
      <c r="E13" s="29" t="s">
        <v>23</v>
      </c>
      <c r="F13" s="49"/>
      <c r="G13" s="50"/>
      <c r="H13" s="13"/>
      <c r="I13" s="50"/>
      <c r="J13" s="50"/>
      <c r="K13" s="50"/>
      <c r="L13" s="50"/>
      <c r="M13" s="50"/>
      <c r="N13" s="50"/>
      <c r="O13" s="50"/>
      <c r="P13" s="50"/>
      <c r="Q13" s="51"/>
    </row>
    <row r="14" spans="1:17" ht="12.75">
      <c r="A14" s="14" t="s">
        <v>45</v>
      </c>
      <c r="B14" s="97">
        <v>36036.2</v>
      </c>
      <c r="C14" s="113"/>
      <c r="D14" s="30">
        <v>17112.87</v>
      </c>
      <c r="E14" s="31"/>
      <c r="F14" s="15">
        <v>3012</v>
      </c>
      <c r="G14" s="15">
        <v>4525.65</v>
      </c>
      <c r="H14" s="16">
        <v>5120.4</v>
      </c>
      <c r="I14" s="15">
        <v>0</v>
      </c>
      <c r="J14" s="15">
        <v>5337.096</v>
      </c>
      <c r="K14" s="15">
        <v>5421.6</v>
      </c>
      <c r="L14" s="15">
        <v>1798.65</v>
      </c>
      <c r="M14" s="15">
        <v>0</v>
      </c>
      <c r="N14" s="32">
        <v>0</v>
      </c>
      <c r="O14" s="42">
        <v>576</v>
      </c>
      <c r="P14" s="15">
        <v>4969.8</v>
      </c>
      <c r="Q14" s="17">
        <f aca="true" t="shared" si="0" ref="Q14:Q25">SUM(F14:P14)</f>
        <v>30761.196</v>
      </c>
    </row>
    <row r="15" spans="1:17" ht="12.75">
      <c r="A15" s="14" t="s">
        <v>46</v>
      </c>
      <c r="B15" s="97">
        <v>33368</v>
      </c>
      <c r="C15" s="98"/>
      <c r="D15" s="30">
        <v>27803.92</v>
      </c>
      <c r="E15" s="31"/>
      <c r="F15" s="15">
        <v>3012</v>
      </c>
      <c r="G15" s="15">
        <v>4525.65</v>
      </c>
      <c r="H15" s="16">
        <v>5120.4</v>
      </c>
      <c r="I15" s="15">
        <v>0</v>
      </c>
      <c r="J15" s="15">
        <v>5337.096</v>
      </c>
      <c r="K15" s="15">
        <v>5421.6</v>
      </c>
      <c r="L15" s="15">
        <v>0</v>
      </c>
      <c r="M15" s="15">
        <v>0</v>
      </c>
      <c r="N15" s="32">
        <v>0</v>
      </c>
      <c r="O15" s="32">
        <v>0</v>
      </c>
      <c r="P15" s="15">
        <v>4969.8</v>
      </c>
      <c r="Q15" s="17">
        <f t="shared" si="0"/>
        <v>28386.546</v>
      </c>
    </row>
    <row r="16" spans="1:17" ht="12.75">
      <c r="A16" s="14" t="s">
        <v>2</v>
      </c>
      <c r="B16" s="97">
        <v>31569.3</v>
      </c>
      <c r="C16" s="98"/>
      <c r="D16" s="30">
        <v>38955.56</v>
      </c>
      <c r="E16" s="31"/>
      <c r="F16" s="15">
        <v>3012</v>
      </c>
      <c r="G16" s="15">
        <v>4525.65</v>
      </c>
      <c r="H16" s="16">
        <v>5120.4</v>
      </c>
      <c r="I16" s="15">
        <v>0</v>
      </c>
      <c r="J16" s="15">
        <v>5337.096</v>
      </c>
      <c r="K16" s="15">
        <v>5421.6</v>
      </c>
      <c r="L16" s="15">
        <v>2129.83</v>
      </c>
      <c r="M16" s="15">
        <v>0</v>
      </c>
      <c r="N16" s="32">
        <v>0</v>
      </c>
      <c r="O16" s="32">
        <v>0</v>
      </c>
      <c r="P16" s="15">
        <v>4969.8</v>
      </c>
      <c r="Q16" s="17">
        <f t="shared" si="0"/>
        <v>30516.376</v>
      </c>
    </row>
    <row r="17" spans="1:17" ht="12.75">
      <c r="A17" s="14" t="s">
        <v>47</v>
      </c>
      <c r="B17" s="97">
        <v>33699.2</v>
      </c>
      <c r="C17" s="98"/>
      <c r="D17" s="30">
        <v>37920.78</v>
      </c>
      <c r="E17" s="31"/>
      <c r="F17" s="15">
        <v>3012</v>
      </c>
      <c r="G17" s="15">
        <v>4525.65</v>
      </c>
      <c r="H17" s="16">
        <v>5120.4</v>
      </c>
      <c r="I17" s="15">
        <v>0</v>
      </c>
      <c r="J17" s="15">
        <v>5337.096</v>
      </c>
      <c r="K17" s="15">
        <v>5421.6</v>
      </c>
      <c r="L17" s="15">
        <v>1438.92</v>
      </c>
      <c r="M17" s="15">
        <v>0</v>
      </c>
      <c r="N17" s="32">
        <v>0</v>
      </c>
      <c r="O17" s="32">
        <v>0</v>
      </c>
      <c r="P17" s="15">
        <v>4969.8</v>
      </c>
      <c r="Q17" s="17">
        <f t="shared" si="0"/>
        <v>29825.465999999997</v>
      </c>
    </row>
    <row r="18" spans="1:17" ht="12.75">
      <c r="A18" s="14" t="s">
        <v>4</v>
      </c>
      <c r="B18" s="97">
        <v>33008.26</v>
      </c>
      <c r="C18" s="98"/>
      <c r="D18" s="30">
        <v>29021.04</v>
      </c>
      <c r="E18" s="31"/>
      <c r="F18" s="15">
        <v>3012</v>
      </c>
      <c r="G18" s="15">
        <v>4525.65</v>
      </c>
      <c r="H18" s="16">
        <v>5120.4</v>
      </c>
      <c r="I18" s="15">
        <v>0</v>
      </c>
      <c r="J18" s="15">
        <v>5337.096</v>
      </c>
      <c r="K18" s="15">
        <v>5421.6</v>
      </c>
      <c r="L18" s="15">
        <v>1655.9</v>
      </c>
      <c r="M18" s="15">
        <v>1450</v>
      </c>
      <c r="N18" s="32">
        <v>0</v>
      </c>
      <c r="O18" s="32">
        <v>0</v>
      </c>
      <c r="P18" s="15">
        <v>4969.8</v>
      </c>
      <c r="Q18" s="17">
        <f t="shared" si="0"/>
        <v>31492.446</v>
      </c>
    </row>
    <row r="19" spans="1:17" ht="12.75">
      <c r="A19" s="14" t="s">
        <v>5</v>
      </c>
      <c r="B19" s="97">
        <v>33155.86</v>
      </c>
      <c r="C19" s="98"/>
      <c r="D19" s="30">
        <v>31535.37</v>
      </c>
      <c r="E19" s="31"/>
      <c r="F19" s="15">
        <v>3012</v>
      </c>
      <c r="G19" s="15">
        <v>4525.65</v>
      </c>
      <c r="H19" s="16">
        <v>5120.4</v>
      </c>
      <c r="I19" s="15">
        <v>0</v>
      </c>
      <c r="J19" s="15">
        <v>5337.096</v>
      </c>
      <c r="K19" s="15">
        <v>5421.6</v>
      </c>
      <c r="L19" s="15">
        <v>1484.6</v>
      </c>
      <c r="M19" s="15">
        <v>7633.436000000001</v>
      </c>
      <c r="N19" s="32">
        <v>0</v>
      </c>
      <c r="O19" s="32">
        <v>0</v>
      </c>
      <c r="P19" s="15">
        <v>4969.8</v>
      </c>
      <c r="Q19" s="17">
        <f t="shared" si="0"/>
        <v>37504.582</v>
      </c>
    </row>
    <row r="20" spans="1:17" ht="12.75">
      <c r="A20" s="14" t="s">
        <v>6</v>
      </c>
      <c r="B20" s="97">
        <v>32984.54</v>
      </c>
      <c r="C20" s="98"/>
      <c r="D20" s="30">
        <v>20961.88</v>
      </c>
      <c r="E20" s="31"/>
      <c r="F20" s="15">
        <v>3012</v>
      </c>
      <c r="G20" s="15">
        <v>4525.65</v>
      </c>
      <c r="H20" s="16">
        <v>5120.4</v>
      </c>
      <c r="I20" s="15">
        <v>0</v>
      </c>
      <c r="J20" s="15">
        <v>5337.096</v>
      </c>
      <c r="K20" s="15">
        <v>5421.6</v>
      </c>
      <c r="L20" s="15">
        <v>1210.52</v>
      </c>
      <c r="M20" s="15">
        <v>8453.08</v>
      </c>
      <c r="N20" s="32">
        <v>7153</v>
      </c>
      <c r="O20" s="32">
        <v>0</v>
      </c>
      <c r="P20" s="15">
        <v>4969.8</v>
      </c>
      <c r="Q20" s="17">
        <f t="shared" si="0"/>
        <v>45203.146</v>
      </c>
    </row>
    <row r="21" spans="1:17" ht="12.75">
      <c r="A21" s="14" t="s">
        <v>7</v>
      </c>
      <c r="B21" s="97">
        <v>32710.5</v>
      </c>
      <c r="C21" s="98"/>
      <c r="D21" s="30">
        <v>32752.25</v>
      </c>
      <c r="E21" s="31"/>
      <c r="F21" s="15">
        <v>3012</v>
      </c>
      <c r="G21" s="15">
        <v>4525.65</v>
      </c>
      <c r="H21" s="16">
        <v>5120.4</v>
      </c>
      <c r="I21" s="15">
        <v>0</v>
      </c>
      <c r="J21" s="15">
        <v>5337.096</v>
      </c>
      <c r="K21" s="15">
        <v>5421.6</v>
      </c>
      <c r="L21" s="15">
        <f>521.65+2346.81</f>
        <v>2868.46</v>
      </c>
      <c r="M21" s="15">
        <v>9444</v>
      </c>
      <c r="N21" s="32">
        <v>0</v>
      </c>
      <c r="O21" s="32">
        <v>0</v>
      </c>
      <c r="P21" s="15">
        <v>4969.8</v>
      </c>
      <c r="Q21" s="17">
        <f t="shared" si="0"/>
        <v>40699.006</v>
      </c>
    </row>
    <row r="22" spans="1:17" ht="12.75">
      <c r="A22" s="14" t="s">
        <v>48</v>
      </c>
      <c r="B22" s="97">
        <v>34368.44</v>
      </c>
      <c r="C22" s="98"/>
      <c r="D22" s="30">
        <f>27517.21+400</f>
        <v>27917.21</v>
      </c>
      <c r="E22" s="31"/>
      <c r="F22" s="15">
        <v>3012</v>
      </c>
      <c r="G22" s="15">
        <v>4525.65</v>
      </c>
      <c r="H22" s="16">
        <v>5120.4</v>
      </c>
      <c r="I22" s="15">
        <v>0</v>
      </c>
      <c r="J22" s="15">
        <v>5337.096</v>
      </c>
      <c r="K22" s="15">
        <v>5421.6</v>
      </c>
      <c r="L22" s="15">
        <v>405.19302</v>
      </c>
      <c r="M22" s="15">
        <v>0</v>
      </c>
      <c r="N22" s="32">
        <v>0</v>
      </c>
      <c r="O22" s="32">
        <v>0</v>
      </c>
      <c r="P22" s="15">
        <v>4969.8</v>
      </c>
      <c r="Q22" s="17">
        <f t="shared" si="0"/>
        <v>28791.739019999997</v>
      </c>
    </row>
    <row r="23" spans="1:17" ht="12.75">
      <c r="A23" s="14" t="s">
        <v>49</v>
      </c>
      <c r="B23" s="97">
        <v>31905.15</v>
      </c>
      <c r="C23" s="98"/>
      <c r="D23" s="30">
        <v>27295.33</v>
      </c>
      <c r="E23" s="31"/>
      <c r="F23" s="15">
        <v>3012</v>
      </c>
      <c r="G23" s="15">
        <v>4525.65</v>
      </c>
      <c r="H23" s="16">
        <v>5120.4</v>
      </c>
      <c r="I23" s="15">
        <v>0</v>
      </c>
      <c r="J23" s="15">
        <v>5337.096</v>
      </c>
      <c r="K23" s="15">
        <v>5421.6</v>
      </c>
      <c r="L23" s="15">
        <v>1062.27698</v>
      </c>
      <c r="M23" s="15">
        <v>0</v>
      </c>
      <c r="N23" s="32">
        <f>1228+2044</f>
        <v>3272</v>
      </c>
      <c r="O23" s="32">
        <v>0</v>
      </c>
      <c r="P23" s="15">
        <v>4969.8</v>
      </c>
      <c r="Q23" s="17">
        <f t="shared" si="0"/>
        <v>32720.822979999997</v>
      </c>
    </row>
    <row r="24" spans="1:17" ht="12.75">
      <c r="A24" s="14" t="s">
        <v>50</v>
      </c>
      <c r="B24" s="97">
        <v>32562.3</v>
      </c>
      <c r="C24" s="98"/>
      <c r="D24" s="30">
        <v>26784.84</v>
      </c>
      <c r="E24" s="31"/>
      <c r="F24" s="15">
        <v>3012</v>
      </c>
      <c r="G24" s="15">
        <v>4525.65</v>
      </c>
      <c r="H24" s="16">
        <v>5120.4</v>
      </c>
      <c r="I24" s="15">
        <v>0</v>
      </c>
      <c r="J24" s="15">
        <v>5337.096</v>
      </c>
      <c r="K24" s="15">
        <v>5421.6</v>
      </c>
      <c r="L24" s="15">
        <v>1119.16</v>
      </c>
      <c r="M24" s="15">
        <v>1698</v>
      </c>
      <c r="N24" s="32">
        <v>2044</v>
      </c>
      <c r="O24" s="32">
        <v>0</v>
      </c>
      <c r="P24" s="15">
        <v>4969.8</v>
      </c>
      <c r="Q24" s="17">
        <f t="shared" si="0"/>
        <v>33247.706</v>
      </c>
    </row>
    <row r="25" spans="1:17" ht="12.75">
      <c r="A25" s="14" t="s">
        <v>51</v>
      </c>
      <c r="B25" s="97">
        <v>32619.15</v>
      </c>
      <c r="C25" s="98"/>
      <c r="D25" s="30">
        <v>24345.97</v>
      </c>
      <c r="E25" s="31"/>
      <c r="F25" s="15">
        <v>3012</v>
      </c>
      <c r="G25" s="15">
        <v>4525.65</v>
      </c>
      <c r="H25" s="16">
        <v>5120.4</v>
      </c>
      <c r="I25" s="15">
        <v>0</v>
      </c>
      <c r="J25" s="15">
        <v>5337.096</v>
      </c>
      <c r="K25" s="15">
        <v>5421.6</v>
      </c>
      <c r="L25" s="15">
        <v>1150.80482</v>
      </c>
      <c r="M25" s="15">
        <v>1714.78</v>
      </c>
      <c r="N25" s="32">
        <v>0</v>
      </c>
      <c r="O25" s="32">
        <v>0</v>
      </c>
      <c r="P25" s="15">
        <v>4969.8</v>
      </c>
      <c r="Q25" s="17">
        <f t="shared" si="0"/>
        <v>31252.13082</v>
      </c>
    </row>
    <row r="26" spans="1:17" ht="12.75">
      <c r="A26" s="18" t="s">
        <v>14</v>
      </c>
      <c r="B26" s="114">
        <f>SUM(B14:B25)</f>
        <v>397986.9</v>
      </c>
      <c r="C26" s="115"/>
      <c r="D26" s="25">
        <f>SUM(D14:D25)</f>
        <v>342407.02</v>
      </c>
      <c r="E26" s="19"/>
      <c r="F26" s="19">
        <f aca="true" t="shared" si="1" ref="F26:Q26">SUM(F14:F25)</f>
        <v>36144</v>
      </c>
      <c r="G26" s="19">
        <f t="shared" si="1"/>
        <v>54307.80000000001</v>
      </c>
      <c r="H26" s="19">
        <f t="shared" si="1"/>
        <v>61444.80000000001</v>
      </c>
      <c r="I26" s="19">
        <f t="shared" si="1"/>
        <v>0</v>
      </c>
      <c r="J26" s="19">
        <f t="shared" si="1"/>
        <v>64045.15199999998</v>
      </c>
      <c r="K26" s="19">
        <f t="shared" si="1"/>
        <v>65059.19999999999</v>
      </c>
      <c r="L26" s="19">
        <f t="shared" si="1"/>
        <v>16324.314820000001</v>
      </c>
      <c r="M26" s="19">
        <f t="shared" si="1"/>
        <v>30393.296000000002</v>
      </c>
      <c r="N26" s="25">
        <f t="shared" si="1"/>
        <v>12469</v>
      </c>
      <c r="O26" s="25">
        <f t="shared" si="1"/>
        <v>576</v>
      </c>
      <c r="P26" s="19">
        <f t="shared" si="1"/>
        <v>59637.60000000001</v>
      </c>
      <c r="Q26" s="20">
        <f t="shared" si="1"/>
        <v>400401.16282</v>
      </c>
    </row>
    <row r="27" spans="1:17" ht="12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 t="s">
        <v>22</v>
      </c>
      <c r="P27" s="116">
        <f>SUM(E12+D26-Q26)</f>
        <v>-261672.60603999993</v>
      </c>
      <c r="Q27" s="116"/>
    </row>
    <row r="28" spans="1:3" ht="12.75">
      <c r="A28" s="41" t="s">
        <v>4</v>
      </c>
      <c r="B28">
        <v>1450</v>
      </c>
      <c r="C28" t="s">
        <v>72</v>
      </c>
    </row>
    <row r="29" spans="1:15" ht="12.75">
      <c r="A29" s="41" t="s">
        <v>5</v>
      </c>
      <c r="B29">
        <v>7633.436000000001</v>
      </c>
      <c r="C29" t="s">
        <v>52</v>
      </c>
      <c r="K29" s="35" t="s">
        <v>0</v>
      </c>
      <c r="L29" s="35">
        <v>0</v>
      </c>
      <c r="M29" s="35" t="s">
        <v>61</v>
      </c>
      <c r="N29" s="35">
        <v>1798.65</v>
      </c>
      <c r="O29" s="35" t="s">
        <v>62</v>
      </c>
    </row>
    <row r="30" spans="1:15" ht="12.75">
      <c r="A30" s="41" t="s">
        <v>6</v>
      </c>
      <c r="B30">
        <v>8453.08</v>
      </c>
      <c r="C30" t="s">
        <v>52</v>
      </c>
      <c r="K30" s="35" t="s">
        <v>1</v>
      </c>
      <c r="L30" s="35">
        <v>0</v>
      </c>
      <c r="M30" s="35" t="s">
        <v>61</v>
      </c>
      <c r="N30" s="35">
        <v>0</v>
      </c>
      <c r="O30" s="35" t="s">
        <v>62</v>
      </c>
    </row>
    <row r="31" spans="1:15" ht="12.75">
      <c r="A31" s="41" t="s">
        <v>7</v>
      </c>
      <c r="B31">
        <v>9444</v>
      </c>
      <c r="C31" t="s">
        <v>70</v>
      </c>
      <c r="K31" s="35" t="s">
        <v>2</v>
      </c>
      <c r="L31" s="35">
        <v>0</v>
      </c>
      <c r="M31" s="35" t="s">
        <v>61</v>
      </c>
      <c r="N31" s="35">
        <v>2129.83</v>
      </c>
      <c r="O31" s="35" t="s">
        <v>62</v>
      </c>
    </row>
    <row r="32" spans="1:15" ht="12.75">
      <c r="A32" s="41" t="s">
        <v>10</v>
      </c>
      <c r="B32">
        <v>1698</v>
      </c>
      <c r="C32" t="s">
        <v>79</v>
      </c>
      <c r="K32" s="35" t="s">
        <v>3</v>
      </c>
      <c r="L32" s="35">
        <v>0</v>
      </c>
      <c r="M32" s="35" t="s">
        <v>61</v>
      </c>
      <c r="N32" s="35">
        <v>1438.92</v>
      </c>
      <c r="O32" s="35" t="s">
        <v>62</v>
      </c>
    </row>
    <row r="33" spans="1:15" ht="12.75">
      <c r="A33" s="41" t="s">
        <v>12</v>
      </c>
      <c r="B33">
        <v>1714.78</v>
      </c>
      <c r="C33" t="s">
        <v>80</v>
      </c>
      <c r="K33" s="35" t="s">
        <v>4</v>
      </c>
      <c r="L33" s="35">
        <v>0</v>
      </c>
      <c r="M33" s="35" t="s">
        <v>61</v>
      </c>
      <c r="N33" s="35">
        <v>1655.9</v>
      </c>
      <c r="O33" s="35" t="s">
        <v>62</v>
      </c>
    </row>
    <row r="34" spans="11:15" ht="12.75">
      <c r="K34" s="35" t="s">
        <v>5</v>
      </c>
      <c r="L34" s="35">
        <v>0</v>
      </c>
      <c r="M34" s="35" t="s">
        <v>61</v>
      </c>
      <c r="N34" s="35">
        <v>1484.6</v>
      </c>
      <c r="O34" s="35" t="s">
        <v>62</v>
      </c>
    </row>
    <row r="35" spans="11:15" ht="12.75">
      <c r="K35" s="35" t="s">
        <v>6</v>
      </c>
      <c r="L35" s="35">
        <v>0</v>
      </c>
      <c r="M35" s="35" t="s">
        <v>61</v>
      </c>
      <c r="N35" s="35">
        <v>1210.52</v>
      </c>
      <c r="O35" s="35" t="s">
        <v>62</v>
      </c>
    </row>
    <row r="36" spans="11:15" ht="12.75">
      <c r="K36" s="35" t="s">
        <v>7</v>
      </c>
      <c r="L36" s="35">
        <v>521.65</v>
      </c>
      <c r="M36" s="35" t="s">
        <v>61</v>
      </c>
      <c r="N36" s="35">
        <v>2346.81</v>
      </c>
      <c r="O36" s="35" t="s">
        <v>62</v>
      </c>
    </row>
    <row r="37" spans="4:15" ht="12.75">
      <c r="D37" s="43"/>
      <c r="K37" s="35" t="s">
        <v>8</v>
      </c>
      <c r="L37" s="35">
        <v>0</v>
      </c>
      <c r="M37" s="35" t="s">
        <v>61</v>
      </c>
      <c r="N37" s="35">
        <v>405.19302</v>
      </c>
      <c r="O37" s="35" t="s">
        <v>62</v>
      </c>
    </row>
    <row r="38" spans="11:15" ht="12.75">
      <c r="K38" s="35" t="s">
        <v>9</v>
      </c>
      <c r="L38" s="35">
        <v>0</v>
      </c>
      <c r="M38" s="35" t="s">
        <v>61</v>
      </c>
      <c r="N38" s="35">
        <v>1062.27698</v>
      </c>
      <c r="O38" s="35" t="s">
        <v>62</v>
      </c>
    </row>
    <row r="39" spans="11:15" ht="12.75">
      <c r="K39" s="35" t="s">
        <v>10</v>
      </c>
      <c r="L39" s="35">
        <v>0</v>
      </c>
      <c r="M39" s="35" t="s">
        <v>61</v>
      </c>
      <c r="N39" s="35">
        <v>1119.16</v>
      </c>
      <c r="O39" s="35" t="s">
        <v>62</v>
      </c>
    </row>
    <row r="40" spans="11:15" ht="12.75">
      <c r="K40" s="35" t="s">
        <v>12</v>
      </c>
      <c r="L40" s="35">
        <v>0</v>
      </c>
      <c r="M40" s="35" t="s">
        <v>61</v>
      </c>
      <c r="N40" s="35">
        <v>1150.80482</v>
      </c>
      <c r="O40" s="35" t="s">
        <v>62</v>
      </c>
    </row>
    <row r="41" spans="12:16" ht="12.75">
      <c r="L41" s="2"/>
      <c r="N41" s="33"/>
      <c r="P41" s="4"/>
    </row>
  </sheetData>
  <sheetProtection/>
  <mergeCells count="43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8:D8"/>
    <mergeCell ref="A9:D9"/>
    <mergeCell ref="F9:M9"/>
    <mergeCell ref="C6:C7"/>
    <mergeCell ref="D6:D7"/>
    <mergeCell ref="E6:E7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P5:P7"/>
    <mergeCell ref="Q5:Q7"/>
    <mergeCell ref="B6:B7"/>
    <mergeCell ref="F6:F7"/>
    <mergeCell ref="G6:G7"/>
    <mergeCell ref="H6:H7"/>
    <mergeCell ref="L6:M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21"/>
  <sheetViews>
    <sheetView zoomScalePageLayoutView="0" workbookViewId="0" topLeftCell="A1">
      <selection activeCell="C28" sqref="C28"/>
    </sheetView>
  </sheetViews>
  <sheetFormatPr defaultColWidth="9.00390625" defaultRowHeight="12.75"/>
  <sheetData>
    <row r="2" spans="1:16" ht="12.75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8.25">
      <c r="A3" s="52" t="s">
        <v>15</v>
      </c>
      <c r="B3" s="53"/>
      <c r="C3" s="54"/>
      <c r="D3" s="52"/>
      <c r="E3" s="53"/>
      <c r="F3" s="53"/>
      <c r="G3" s="53"/>
      <c r="H3" s="53"/>
      <c r="I3" s="53"/>
      <c r="J3" s="53"/>
      <c r="K3" s="53"/>
      <c r="L3" s="53"/>
      <c r="M3" s="54"/>
      <c r="N3" s="1" t="s">
        <v>16</v>
      </c>
      <c r="O3" s="1" t="s">
        <v>17</v>
      </c>
      <c r="P3" s="3" t="s">
        <v>20</v>
      </c>
    </row>
    <row r="4" spans="1:16" ht="51">
      <c r="A4" s="58" t="s">
        <v>0</v>
      </c>
      <c r="B4" s="59"/>
      <c r="C4" s="60"/>
      <c r="D4" s="61" t="s">
        <v>73</v>
      </c>
      <c r="E4" s="62"/>
      <c r="F4" s="62"/>
      <c r="G4" s="62"/>
      <c r="H4" s="62"/>
      <c r="I4" s="62"/>
      <c r="J4" s="62"/>
      <c r="K4" s="62"/>
      <c r="L4" s="62"/>
      <c r="M4" s="63"/>
      <c r="N4" s="38" t="s">
        <v>71</v>
      </c>
      <c r="O4" s="39">
        <v>0.01</v>
      </c>
      <c r="P4" s="3" t="s">
        <v>76</v>
      </c>
    </row>
    <row r="5" spans="1:16" ht="12.75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19</v>
      </c>
      <c r="P5" s="37">
        <v>0.576</v>
      </c>
    </row>
    <row r="6" spans="1:16" ht="47.25" customHeight="1">
      <c r="A6" s="58" t="s">
        <v>6</v>
      </c>
      <c r="B6" s="59"/>
      <c r="C6" s="60"/>
      <c r="D6" s="55" t="s">
        <v>69</v>
      </c>
      <c r="E6" s="56"/>
      <c r="F6" s="56"/>
      <c r="G6" s="56"/>
      <c r="H6" s="56"/>
      <c r="I6" s="56"/>
      <c r="J6" s="56"/>
      <c r="K6" s="56"/>
      <c r="L6" s="56"/>
      <c r="M6" s="57"/>
      <c r="N6" s="38" t="s">
        <v>65</v>
      </c>
      <c r="O6" s="39">
        <v>2.2</v>
      </c>
      <c r="P6" s="3"/>
    </row>
    <row r="7" spans="1:16" ht="12.75">
      <c r="A7" s="36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 t="s">
        <v>19</v>
      </c>
      <c r="P7" s="36">
        <v>7.153</v>
      </c>
    </row>
    <row r="8" spans="1:16" ht="12.75">
      <c r="A8" s="58" t="s">
        <v>9</v>
      </c>
      <c r="B8" s="59"/>
      <c r="C8" s="60"/>
      <c r="D8" s="55" t="s">
        <v>21</v>
      </c>
      <c r="E8" s="56"/>
      <c r="F8" s="56"/>
      <c r="G8" s="56"/>
      <c r="H8" s="56"/>
      <c r="I8" s="56"/>
      <c r="J8" s="56"/>
      <c r="K8" s="56"/>
      <c r="L8" s="56"/>
      <c r="M8" s="57"/>
      <c r="N8" s="38" t="s">
        <v>71</v>
      </c>
      <c r="O8" s="39">
        <v>0.03</v>
      </c>
      <c r="P8" s="3" t="s">
        <v>24</v>
      </c>
    </row>
    <row r="9" spans="1:16" ht="12.75">
      <c r="A9" s="58"/>
      <c r="B9" s="59"/>
      <c r="C9" s="60"/>
      <c r="D9" s="55" t="s">
        <v>63</v>
      </c>
      <c r="E9" s="56"/>
      <c r="F9" s="56"/>
      <c r="G9" s="56"/>
      <c r="H9" s="56"/>
      <c r="I9" s="56"/>
      <c r="J9" s="56"/>
      <c r="K9" s="56"/>
      <c r="L9" s="56"/>
      <c r="M9" s="57"/>
      <c r="N9" s="38" t="s">
        <v>71</v>
      </c>
      <c r="O9" s="39">
        <v>0.01</v>
      </c>
      <c r="P9" s="3"/>
    </row>
    <row r="10" spans="1:16" ht="12.75">
      <c r="A10" s="5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19</v>
      </c>
      <c r="P10" s="5">
        <v>1.228</v>
      </c>
    </row>
    <row r="11" spans="1:16" ht="63.75">
      <c r="A11" s="58" t="s">
        <v>9</v>
      </c>
      <c r="B11" s="59"/>
      <c r="C11" s="60"/>
      <c r="D11" s="55" t="s">
        <v>66</v>
      </c>
      <c r="E11" s="56"/>
      <c r="F11" s="56"/>
      <c r="G11" s="56"/>
      <c r="H11" s="56"/>
      <c r="I11" s="56"/>
      <c r="J11" s="56"/>
      <c r="K11" s="56"/>
      <c r="L11" s="56"/>
      <c r="M11" s="57"/>
      <c r="N11" s="38" t="s">
        <v>67</v>
      </c>
      <c r="O11" s="39">
        <v>1</v>
      </c>
      <c r="P11" s="3" t="s">
        <v>77</v>
      </c>
    </row>
    <row r="12" spans="1:16" ht="12.75">
      <c r="A12" s="5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 t="s">
        <v>19</v>
      </c>
      <c r="P12" s="5">
        <v>2.044</v>
      </c>
    </row>
    <row r="13" spans="1:16" ht="25.5">
      <c r="A13" s="58" t="s">
        <v>10</v>
      </c>
      <c r="B13" s="59"/>
      <c r="C13" s="60"/>
      <c r="D13" s="55" t="s">
        <v>66</v>
      </c>
      <c r="E13" s="56"/>
      <c r="F13" s="56"/>
      <c r="G13" s="56"/>
      <c r="H13" s="56"/>
      <c r="I13" s="56"/>
      <c r="J13" s="56"/>
      <c r="K13" s="56"/>
      <c r="L13" s="56"/>
      <c r="M13" s="57"/>
      <c r="N13" s="38" t="s">
        <v>67</v>
      </c>
      <c r="O13" s="39">
        <v>1</v>
      </c>
      <c r="P13" s="3" t="s">
        <v>78</v>
      </c>
    </row>
    <row r="14" spans="1:16" ht="12.75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19</v>
      </c>
      <c r="P14" s="40">
        <v>2.044</v>
      </c>
    </row>
    <row r="18" spans="5:14" ht="12.75">
      <c r="E18" s="24" t="s">
        <v>53</v>
      </c>
      <c r="F18" s="24"/>
      <c r="G18" s="24"/>
      <c r="H18" s="24"/>
      <c r="I18" s="24"/>
      <c r="J18" s="24"/>
      <c r="K18" s="24"/>
      <c r="L18" s="24"/>
      <c r="M18" s="24"/>
      <c r="N18" s="24"/>
    </row>
    <row r="19" spans="5:14" ht="12.75"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5:14" ht="12.75"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5:14" ht="12.75">
      <c r="E21" s="24" t="s">
        <v>54</v>
      </c>
      <c r="F21" s="24" t="s">
        <v>55</v>
      </c>
      <c r="G21" s="24"/>
      <c r="H21" s="24"/>
      <c r="I21" s="24"/>
      <c r="J21" s="24"/>
      <c r="K21" s="24"/>
      <c r="L21" s="24"/>
      <c r="M21" s="24"/>
      <c r="N21" s="24"/>
    </row>
  </sheetData>
  <sheetProtection/>
  <mergeCells count="15">
    <mergeCell ref="A13:C13"/>
    <mergeCell ref="D13:M13"/>
    <mergeCell ref="A11:C11"/>
    <mergeCell ref="D11:M11"/>
    <mergeCell ref="A8:C8"/>
    <mergeCell ref="D8:M8"/>
    <mergeCell ref="A9:C9"/>
    <mergeCell ref="D9:M9"/>
    <mergeCell ref="A2:P2"/>
    <mergeCell ref="A3:C3"/>
    <mergeCell ref="D3:M3"/>
    <mergeCell ref="A4:C4"/>
    <mergeCell ref="D4:M4"/>
    <mergeCell ref="A6:C6"/>
    <mergeCell ref="D6:M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2022-11-24T06:00:55Z</cp:lastPrinted>
  <dcterms:created xsi:type="dcterms:W3CDTF">2007-02-04T12:22:59Z</dcterms:created>
  <dcterms:modified xsi:type="dcterms:W3CDTF">2024-02-13T07:14:23Z</dcterms:modified>
  <cp:category/>
  <cp:version/>
  <cp:contentType/>
  <cp:contentStatus/>
</cp:coreProperties>
</file>