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410" windowHeight="5040" activeTab="0"/>
  </bookViews>
  <sheets>
    <sheet name="2023" sheetId="1" r:id="rId1"/>
    <sheet name="работы2023" sheetId="2" r:id="rId2"/>
  </sheets>
  <definedNames>
    <definedName name="_xlnm.Print_Area" localSheetId="0">'2023'!$A$2:$Q$28</definedName>
    <definedName name="_xlnm.Print_Area" localSheetId="1">'работы2023'!$A$2:$O$16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H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 1 мая без аварийного обслуживания</t>
        </r>
      </text>
    </commen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200-известь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4759-покос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5270-покос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5270-покос</t>
        </r>
      </text>
    </comment>
    <comment ref="M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500-обрезка поросли</t>
        </r>
      </text>
    </comment>
    <comment ref="M24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1500-спил вишни</t>
        </r>
      </text>
    </comment>
    <comment ref="M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170-две лампочки</t>
        </r>
      </text>
    </comment>
    <comment ref="M26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1091,9-технич.обслуживание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<sst xmlns="http://schemas.openxmlformats.org/spreadsheetml/2006/main" count="84" uniqueCount="73">
  <si>
    <t>январь</t>
  </si>
  <si>
    <t>май</t>
  </si>
  <si>
    <t>июнь</t>
  </si>
  <si>
    <t>Содержание</t>
  </si>
  <si>
    <t>ремонт</t>
  </si>
  <si>
    <t>итого</t>
  </si>
  <si>
    <t>июль</t>
  </si>
  <si>
    <t>август</t>
  </si>
  <si>
    <t>ИТОГО</t>
  </si>
  <si>
    <t>Месяц</t>
  </si>
  <si>
    <t>ед. изм.</t>
  </si>
  <si>
    <t>кол-во</t>
  </si>
  <si>
    <t>сентябрь</t>
  </si>
  <si>
    <t>октябрь</t>
  </si>
  <si>
    <t>ноябрь</t>
  </si>
  <si>
    <t>декабрь</t>
  </si>
  <si>
    <t>март</t>
  </si>
  <si>
    <t>апрель</t>
  </si>
  <si>
    <t>Место провед-я работ</t>
  </si>
  <si>
    <t>тыс.руб.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</si>
  <si>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</si>
  <si>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</si>
  <si>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</si>
  <si>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</si>
  <si>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</si>
  <si>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</si>
  <si>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</si>
  <si>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</si>
  <si>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</si>
  <si>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</si>
  <si>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</si>
  <si>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</si>
  <si>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</si>
  <si>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</si>
  <si>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</si>
  <si>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</si>
  <si>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</si>
  <si>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</si>
  <si>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</si>
  <si>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</si>
  <si>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</si>
  <si>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</si>
  <si>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</si>
  <si>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</si>
  <si>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</si>
  <si>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</si>
  <si>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</si>
  <si>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</si>
  <si>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</si>
  <si>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</si>
  <si>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</si>
  <si>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</si>
  <si>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</si>
  <si>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</si>
  <si>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</si>
  <si>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</si>
  <si>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</si>
  <si>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</si>
  <si>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</si>
  <si>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</si>
  <si>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Гидравлическое испытание трубопроводов систем отопления, водопровода и горячего водоснабжения диаметром: до 50 мм</t>
  </si>
  <si>
    <t>100 м трубопровода</t>
  </si>
  <si>
    <t>необходимый тариф</t>
  </si>
  <si>
    <t>Перечень выполненных работ по сметам за 2023 год по дому Калинина 136</t>
  </si>
  <si>
    <t>Информация о доходах и расходах по дому __Калинина 136__на 2023год.</t>
  </si>
  <si>
    <t>Установка счетчиков (водомеров) диаметром: до 40 мм</t>
  </si>
  <si>
    <t>1 счетчик (водомер)</t>
  </si>
  <si>
    <t>(водомер х/в)</t>
  </si>
  <si>
    <t>известь</t>
  </si>
  <si>
    <t>обрезка поросли</t>
  </si>
  <si>
    <t>спил вишни</t>
  </si>
  <si>
    <t>две лампочки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</si>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</sst>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0_р_.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р_."/>
    <numFmt numFmtId="182" formatCode="#,##0_р_."/>
    <numFmt numFmtId="183" formatCode="#,##0.0000_р_."/>
    <numFmt numFmtId="184" formatCode="#,##0.00000_р_."/>
    <numFmt numFmtId="185" formatCode="#,##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10" fillId="35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10" fillId="7" borderId="10" xfId="0" applyNumberFormat="1" applyFont="1" applyFill="1" applyBorder="1" applyAlignment="1">
      <alignment/>
    </xf>
    <xf numFmtId="174" fontId="10" fillId="34" borderId="1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0" fontId="3" fillId="36" borderId="0" xfId="0" applyFont="1" applyFill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" fontId="6" fillId="33" borderId="0" xfId="0" applyNumberFormat="1" applyFont="1" applyFill="1" applyBorder="1" applyAlignment="1">
      <alignment horizontal="left"/>
    </xf>
    <xf numFmtId="0" fontId="13" fillId="32" borderId="16" xfId="0" applyNumberFormat="1" applyFont="1" applyFill="1" applyBorder="1" applyAlignment="1">
      <alignment wrapText="1"/>
    </xf>
    <xf numFmtId="0" fontId="3" fillId="12" borderId="0" xfId="0" applyFont="1" applyFill="1" applyAlignment="1">
      <alignment/>
    </xf>
    <xf numFmtId="2" fontId="8" fillId="0" borderId="16" xfId="0" applyNumberFormat="1" applyFont="1" applyFill="1" applyBorder="1" applyAlignment="1">
      <alignment vertical="top" wrapText="1"/>
    </xf>
    <xf numFmtId="2" fontId="8" fillId="0" borderId="15" xfId="0" applyNumberFormat="1" applyFont="1" applyFill="1" applyBorder="1" applyAlignment="1">
      <alignment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3" fillId="6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left" wrapText="1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2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2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74" fontId="2" fillId="37" borderId="16" xfId="0" applyNumberFormat="1" applyFont="1" applyFill="1" applyBorder="1" applyAlignment="1">
      <alignment horizontal="center"/>
    </xf>
    <xf numFmtId="174" fontId="2" fillId="37" borderId="15" xfId="0" applyNumberFormat="1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wrapText="1"/>
    </xf>
    <xf numFmtId="0" fontId="0" fillId="37" borderId="15" xfId="0" applyFill="1" applyBorder="1" applyAlignment="1">
      <alignment/>
    </xf>
    <xf numFmtId="174" fontId="2" fillId="34" borderId="16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174" fontId="9" fillId="0" borderId="23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36"/>
  <sheetViews>
    <sheetView tabSelected="1" workbookViewId="0" topLeftCell="A1">
      <selection activeCell="G26" sqref="G26"/>
    </sheetView>
  </sheetViews>
  <sheetFormatPr defaultColWidth="9.00390625" defaultRowHeight="12.75"/>
  <sheetData>
    <row r="2" spans="1:17" ht="15.75">
      <c r="A2" s="72" t="s">
        <v>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2.75">
      <c r="A4" s="73"/>
      <c r="B4" s="88"/>
      <c r="C4" s="88"/>
      <c r="D4" s="88"/>
      <c r="E4" s="89"/>
      <c r="F4" s="55" t="s">
        <v>20</v>
      </c>
      <c r="G4" s="74"/>
      <c r="H4" s="74"/>
      <c r="I4" s="74"/>
      <c r="J4" s="74"/>
      <c r="K4" s="74"/>
      <c r="L4" s="74"/>
      <c r="M4" s="74"/>
      <c r="N4" s="74"/>
      <c r="O4" s="74"/>
      <c r="P4" s="56"/>
      <c r="Q4" s="1"/>
    </row>
    <row r="5" spans="1:17" ht="12.75">
      <c r="A5" s="3"/>
      <c r="B5" s="90" t="s">
        <v>21</v>
      </c>
      <c r="C5" s="91"/>
      <c r="D5" s="91"/>
      <c r="E5" s="92"/>
      <c r="F5" s="75" t="s">
        <v>3</v>
      </c>
      <c r="G5" s="76"/>
      <c r="H5" s="76"/>
      <c r="I5" s="76"/>
      <c r="J5" s="76"/>
      <c r="K5" s="76"/>
      <c r="L5" s="76"/>
      <c r="M5" s="76"/>
      <c r="N5" s="77" t="s">
        <v>22</v>
      </c>
      <c r="O5" s="78"/>
      <c r="P5" s="81" t="s">
        <v>23</v>
      </c>
      <c r="Q5" s="84" t="s">
        <v>8</v>
      </c>
    </row>
    <row r="6" spans="1:17" ht="12.75">
      <c r="A6" s="4"/>
      <c r="B6" s="68" t="s">
        <v>24</v>
      </c>
      <c r="C6" s="68" t="s">
        <v>4</v>
      </c>
      <c r="D6" s="68" t="s">
        <v>54</v>
      </c>
      <c r="E6" s="70" t="s">
        <v>5</v>
      </c>
      <c r="F6" s="66" t="s">
        <v>25</v>
      </c>
      <c r="G6" s="66" t="s">
        <v>58</v>
      </c>
      <c r="H6" s="66" t="s">
        <v>26</v>
      </c>
      <c r="I6" s="66" t="s">
        <v>27</v>
      </c>
      <c r="J6" s="66" t="s">
        <v>28</v>
      </c>
      <c r="K6" s="66" t="s">
        <v>59</v>
      </c>
      <c r="L6" s="58" t="s">
        <v>29</v>
      </c>
      <c r="M6" s="60"/>
      <c r="N6" s="79"/>
      <c r="O6" s="80"/>
      <c r="P6" s="82"/>
      <c r="Q6" s="85"/>
    </row>
    <row r="7" spans="1:17" ht="84">
      <c r="A7" s="6"/>
      <c r="B7" s="69"/>
      <c r="C7" s="69"/>
      <c r="D7" s="69"/>
      <c r="E7" s="71"/>
      <c r="F7" s="67"/>
      <c r="G7" s="67"/>
      <c r="H7" s="67"/>
      <c r="I7" s="67"/>
      <c r="J7" s="67"/>
      <c r="K7" s="67"/>
      <c r="L7" s="24" t="s">
        <v>55</v>
      </c>
      <c r="M7" s="24" t="s">
        <v>57</v>
      </c>
      <c r="N7" s="5" t="s">
        <v>30</v>
      </c>
      <c r="O7" s="5" t="s">
        <v>31</v>
      </c>
      <c r="P7" s="83"/>
      <c r="Q7" s="86"/>
    </row>
    <row r="8" spans="1:17" ht="12.75">
      <c r="A8" s="38" t="s">
        <v>56</v>
      </c>
      <c r="B8" s="7"/>
      <c r="C8" s="7"/>
      <c r="D8" s="7"/>
      <c r="E8" s="9">
        <v>15</v>
      </c>
      <c r="F8" s="33">
        <v>2</v>
      </c>
      <c r="G8" s="33">
        <v>3.4465644465740293</v>
      </c>
      <c r="H8" s="33">
        <v>3.4</v>
      </c>
      <c r="I8" s="33">
        <v>0</v>
      </c>
      <c r="J8" s="33">
        <v>1.22</v>
      </c>
      <c r="K8" s="33">
        <v>3.6</v>
      </c>
      <c r="L8" s="33">
        <v>0</v>
      </c>
      <c r="M8" s="33">
        <v>0.43</v>
      </c>
      <c r="N8" s="22">
        <v>0.45</v>
      </c>
      <c r="O8" s="22">
        <v>0.45</v>
      </c>
      <c r="P8" s="23">
        <v>0</v>
      </c>
      <c r="Q8" s="23">
        <f>F8+G8+H8+I8+J8+K8+L8+M8+N8+O8+P8</f>
        <v>14.996564446574029</v>
      </c>
    </row>
    <row r="9" spans="1:17" ht="12.75">
      <c r="A9" s="93" t="s">
        <v>62</v>
      </c>
      <c r="B9" s="94"/>
      <c r="C9" s="94"/>
      <c r="D9" s="95"/>
      <c r="E9" s="9"/>
      <c r="F9" s="33">
        <v>2</v>
      </c>
      <c r="G9" s="33">
        <v>3.45</v>
      </c>
      <c r="H9" s="33">
        <v>3.4</v>
      </c>
      <c r="I9" s="33">
        <v>0</v>
      </c>
      <c r="J9" s="33">
        <v>1.22</v>
      </c>
      <c r="K9" s="33">
        <v>3.6</v>
      </c>
      <c r="L9" s="33">
        <v>0</v>
      </c>
      <c r="M9" s="33">
        <v>0.43</v>
      </c>
      <c r="N9" s="40">
        <v>1.45</v>
      </c>
      <c r="O9" s="41">
        <v>1.45</v>
      </c>
      <c r="P9" s="23">
        <v>0</v>
      </c>
      <c r="Q9" s="23">
        <f>SUM(F9:P9)</f>
        <v>17</v>
      </c>
    </row>
    <row r="10" spans="1:17" ht="24">
      <c r="A10" s="96" t="s">
        <v>32</v>
      </c>
      <c r="B10" s="97"/>
      <c r="C10" s="97"/>
      <c r="D10" s="98"/>
      <c r="E10" s="9">
        <v>626.1</v>
      </c>
      <c r="F10" s="58" t="s">
        <v>33</v>
      </c>
      <c r="G10" s="59"/>
      <c r="H10" s="59"/>
      <c r="I10" s="59"/>
      <c r="J10" s="59"/>
      <c r="K10" s="59"/>
      <c r="L10" s="59"/>
      <c r="M10" s="60"/>
      <c r="N10" s="61" t="s">
        <v>34</v>
      </c>
      <c r="O10" s="62"/>
      <c r="P10" s="8" t="s">
        <v>35</v>
      </c>
      <c r="Q10" s="8"/>
    </row>
    <row r="11" spans="1:17" ht="12.75">
      <c r="A11" s="63" t="s">
        <v>36</v>
      </c>
      <c r="B11" s="64"/>
      <c r="C11" s="64"/>
      <c r="D11" s="64"/>
      <c r="E11" s="65"/>
      <c r="F11" s="10">
        <f>F8*E10</f>
        <v>1252.2</v>
      </c>
      <c r="G11" s="10">
        <f>G8*E10</f>
        <v>2157.894</v>
      </c>
      <c r="H11" s="10">
        <f>H8*E10</f>
        <v>2128.7400000000002</v>
      </c>
      <c r="I11" s="10">
        <v>0</v>
      </c>
      <c r="J11" s="10">
        <f>J8*E10</f>
        <v>763.842</v>
      </c>
      <c r="K11" s="10">
        <f>K8*E10</f>
        <v>2253.96</v>
      </c>
      <c r="L11" s="10">
        <v>0</v>
      </c>
      <c r="M11" s="10">
        <v>0</v>
      </c>
      <c r="N11" s="10">
        <f>N8*E10</f>
        <v>281.745</v>
      </c>
      <c r="O11" s="10">
        <f>O8*E10</f>
        <v>281.745</v>
      </c>
      <c r="P11" s="10">
        <v>0</v>
      </c>
      <c r="Q11" s="10">
        <f>SUM(F11:P11)</f>
        <v>9120.126000000002</v>
      </c>
    </row>
    <row r="12" spans="1:17" ht="12.75">
      <c r="A12" s="101" t="s">
        <v>37</v>
      </c>
      <c r="B12" s="101"/>
      <c r="C12" s="101"/>
      <c r="D12" s="101"/>
      <c r="E12" s="102"/>
      <c r="F12" s="57" t="s">
        <v>38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</row>
    <row r="13" spans="1:17" ht="12.75">
      <c r="A13" s="110" t="s">
        <v>39</v>
      </c>
      <c r="B13" s="110"/>
      <c r="C13" s="110"/>
      <c r="D13" s="111"/>
      <c r="E13" s="11">
        <v>-32191.06599999999</v>
      </c>
      <c r="F13" s="42"/>
      <c r="G13" s="43"/>
      <c r="H13" s="12"/>
      <c r="I13" s="43"/>
      <c r="J13" s="43"/>
      <c r="K13" s="43"/>
      <c r="L13" s="43"/>
      <c r="M13" s="43"/>
      <c r="N13" s="43"/>
      <c r="O13" s="43"/>
      <c r="P13" s="43"/>
      <c r="Q13" s="44"/>
    </row>
    <row r="14" spans="1:17" ht="12.75">
      <c r="A14" s="25"/>
      <c r="B14" s="105" t="s">
        <v>52</v>
      </c>
      <c r="C14" s="105"/>
      <c r="D14" s="26" t="s">
        <v>37</v>
      </c>
      <c r="E14" s="27" t="s">
        <v>53</v>
      </c>
      <c r="F14" s="42"/>
      <c r="G14" s="43"/>
      <c r="H14" s="12"/>
      <c r="I14" s="43"/>
      <c r="J14" s="43"/>
      <c r="K14" s="43"/>
      <c r="L14" s="43"/>
      <c r="M14" s="43"/>
      <c r="N14" s="43"/>
      <c r="O14" s="43"/>
      <c r="P14" s="43"/>
      <c r="Q14" s="44"/>
    </row>
    <row r="15" spans="1:17" ht="12.75">
      <c r="A15" s="13" t="s">
        <v>40</v>
      </c>
      <c r="B15" s="99">
        <v>9391.5</v>
      </c>
      <c r="C15" s="106"/>
      <c r="D15" s="28">
        <v>6468</v>
      </c>
      <c r="E15" s="29"/>
      <c r="F15" s="14">
        <f>E10*F8</f>
        <v>1252.2</v>
      </c>
      <c r="G15" s="14">
        <v>2157.894</v>
      </c>
      <c r="H15" s="15">
        <f>H8*E10</f>
        <v>2128.7400000000002</v>
      </c>
      <c r="I15" s="14">
        <v>0</v>
      </c>
      <c r="J15" s="14">
        <v>763.842</v>
      </c>
      <c r="K15" s="14">
        <f>K8*E10</f>
        <v>2253.96</v>
      </c>
      <c r="L15" s="14">
        <v>0</v>
      </c>
      <c r="M15" s="14">
        <v>0</v>
      </c>
      <c r="N15" s="30">
        <v>0</v>
      </c>
      <c r="O15" s="30">
        <v>9594</v>
      </c>
      <c r="P15" s="14">
        <v>0</v>
      </c>
      <c r="Q15" s="16">
        <f aca="true" t="shared" si="0" ref="Q15:Q26">SUM(F15:P15)</f>
        <v>18150.636</v>
      </c>
    </row>
    <row r="16" spans="1:17" ht="12.75">
      <c r="A16" s="13" t="s">
        <v>41</v>
      </c>
      <c r="B16" s="99">
        <v>9391.5</v>
      </c>
      <c r="C16" s="100"/>
      <c r="D16" s="28">
        <v>7368.5</v>
      </c>
      <c r="E16" s="29"/>
      <c r="F16" s="14">
        <v>1252.2</v>
      </c>
      <c r="G16" s="14">
        <v>2157.894</v>
      </c>
      <c r="H16" s="15">
        <v>2128.7400000000002</v>
      </c>
      <c r="I16" s="14">
        <v>0</v>
      </c>
      <c r="J16" s="14">
        <v>763.842</v>
      </c>
      <c r="K16" s="14">
        <v>2253.96</v>
      </c>
      <c r="L16" s="14">
        <v>0</v>
      </c>
      <c r="M16" s="14">
        <v>0</v>
      </c>
      <c r="N16" s="30">
        <v>0</v>
      </c>
      <c r="O16" s="30">
        <v>0</v>
      </c>
      <c r="P16" s="14">
        <v>0</v>
      </c>
      <c r="Q16" s="16">
        <f t="shared" si="0"/>
        <v>8556.636</v>
      </c>
    </row>
    <row r="17" spans="1:17" ht="12.75">
      <c r="A17" s="13" t="s">
        <v>16</v>
      </c>
      <c r="B17" s="99">
        <v>9391.5</v>
      </c>
      <c r="C17" s="100"/>
      <c r="D17" s="28">
        <v>9957.28</v>
      </c>
      <c r="E17" s="29"/>
      <c r="F17" s="14">
        <v>1252.2</v>
      </c>
      <c r="G17" s="14">
        <v>2157.894</v>
      </c>
      <c r="H17" s="15">
        <v>2128.7400000000002</v>
      </c>
      <c r="I17" s="14">
        <v>0</v>
      </c>
      <c r="J17" s="14">
        <v>763.842</v>
      </c>
      <c r="K17" s="14">
        <v>2253.96</v>
      </c>
      <c r="L17" s="14">
        <v>0</v>
      </c>
      <c r="M17" s="14">
        <v>0</v>
      </c>
      <c r="N17" s="30">
        <v>0</v>
      </c>
      <c r="O17" s="30">
        <v>0</v>
      </c>
      <c r="P17" s="14">
        <v>0</v>
      </c>
      <c r="Q17" s="16">
        <f t="shared" si="0"/>
        <v>8556.636</v>
      </c>
    </row>
    <row r="18" spans="1:17" ht="12.75">
      <c r="A18" s="13" t="s">
        <v>42</v>
      </c>
      <c r="B18" s="99">
        <v>9391.5</v>
      </c>
      <c r="C18" s="100"/>
      <c r="D18" s="28">
        <v>4930.5</v>
      </c>
      <c r="E18" s="29"/>
      <c r="F18" s="14">
        <v>1252.2</v>
      </c>
      <c r="G18" s="14">
        <v>2157.894</v>
      </c>
      <c r="H18" s="15">
        <v>2128.7400000000002</v>
      </c>
      <c r="I18" s="14">
        <v>0</v>
      </c>
      <c r="J18" s="14">
        <v>763.842</v>
      </c>
      <c r="K18" s="14">
        <v>2253.96</v>
      </c>
      <c r="L18" s="14">
        <v>0</v>
      </c>
      <c r="M18" s="14">
        <v>200</v>
      </c>
      <c r="N18" s="30">
        <v>0</v>
      </c>
      <c r="O18" s="30">
        <v>0</v>
      </c>
      <c r="P18" s="14">
        <v>0</v>
      </c>
      <c r="Q18" s="16">
        <f t="shared" si="0"/>
        <v>8756.636</v>
      </c>
    </row>
    <row r="19" spans="1:17" ht="12.75">
      <c r="A19" s="13" t="s">
        <v>1</v>
      </c>
      <c r="B19" s="99">
        <v>9391.5</v>
      </c>
      <c r="C19" s="100"/>
      <c r="D19" s="28">
        <v>8962.57</v>
      </c>
      <c r="E19" s="29"/>
      <c r="F19" s="14">
        <v>1252.2</v>
      </c>
      <c r="G19" s="14">
        <v>2157.894</v>
      </c>
      <c r="H19" s="15">
        <v>0</v>
      </c>
      <c r="I19" s="14">
        <v>0</v>
      </c>
      <c r="J19" s="14">
        <v>763.842</v>
      </c>
      <c r="K19" s="14">
        <v>2253.96</v>
      </c>
      <c r="L19" s="14">
        <v>0</v>
      </c>
      <c r="M19" s="14">
        <v>0</v>
      </c>
      <c r="N19" s="30">
        <v>0</v>
      </c>
      <c r="O19" s="30">
        <v>0</v>
      </c>
      <c r="P19" s="14">
        <v>0</v>
      </c>
      <c r="Q19" s="16">
        <f t="shared" si="0"/>
        <v>6427.896</v>
      </c>
    </row>
    <row r="20" spans="1:17" ht="12.75">
      <c r="A20" s="13" t="s">
        <v>2</v>
      </c>
      <c r="B20" s="99">
        <v>9391.5</v>
      </c>
      <c r="C20" s="100"/>
      <c r="D20" s="28">
        <v>5704.57</v>
      </c>
      <c r="E20" s="29"/>
      <c r="F20" s="14">
        <v>1252.2</v>
      </c>
      <c r="G20" s="14">
        <v>2157.894</v>
      </c>
      <c r="H20" s="15">
        <v>0</v>
      </c>
      <c r="I20" s="14">
        <v>0</v>
      </c>
      <c r="J20" s="14">
        <v>763.842</v>
      </c>
      <c r="K20" s="14">
        <v>2253.96</v>
      </c>
      <c r="L20" s="14">
        <v>0</v>
      </c>
      <c r="M20" s="14">
        <v>4759</v>
      </c>
      <c r="N20" s="30">
        <v>0</v>
      </c>
      <c r="O20" s="30">
        <v>0</v>
      </c>
      <c r="P20" s="14">
        <v>0</v>
      </c>
      <c r="Q20" s="16">
        <f t="shared" si="0"/>
        <v>11186.896</v>
      </c>
    </row>
    <row r="21" spans="1:17" ht="12.75">
      <c r="A21" s="13" t="s">
        <v>6</v>
      </c>
      <c r="B21" s="99">
        <v>9391.5</v>
      </c>
      <c r="C21" s="100"/>
      <c r="D21" s="28">
        <v>5266.57</v>
      </c>
      <c r="E21" s="29"/>
      <c r="F21" s="14">
        <v>1252.2</v>
      </c>
      <c r="G21" s="14">
        <v>2157.894</v>
      </c>
      <c r="H21" s="15">
        <v>0</v>
      </c>
      <c r="I21" s="14">
        <v>0</v>
      </c>
      <c r="J21" s="14">
        <v>763.842</v>
      </c>
      <c r="K21" s="14">
        <v>2253.96</v>
      </c>
      <c r="L21" s="14">
        <v>0</v>
      </c>
      <c r="M21" s="14">
        <v>5270</v>
      </c>
      <c r="N21" s="30">
        <v>3912</v>
      </c>
      <c r="O21" s="30">
        <v>0</v>
      </c>
      <c r="P21" s="14">
        <v>0</v>
      </c>
      <c r="Q21" s="16">
        <f t="shared" si="0"/>
        <v>15609.896</v>
      </c>
    </row>
    <row r="22" spans="1:17" ht="12.75">
      <c r="A22" s="13" t="s">
        <v>7</v>
      </c>
      <c r="B22" s="99">
        <v>9391.5</v>
      </c>
      <c r="C22" s="100"/>
      <c r="D22" s="28">
        <v>5266.57</v>
      </c>
      <c r="E22" s="29"/>
      <c r="F22" s="14">
        <v>1252.2</v>
      </c>
      <c r="G22" s="14">
        <v>2157.894</v>
      </c>
      <c r="H22" s="15">
        <v>0</v>
      </c>
      <c r="I22" s="14">
        <v>0</v>
      </c>
      <c r="J22" s="14">
        <v>763.842</v>
      </c>
      <c r="K22" s="14">
        <v>2253.96</v>
      </c>
      <c r="L22" s="14">
        <v>0</v>
      </c>
      <c r="M22" s="14">
        <v>5270</v>
      </c>
      <c r="N22" s="30">
        <v>0</v>
      </c>
      <c r="O22" s="30">
        <v>0</v>
      </c>
      <c r="P22" s="14">
        <v>0</v>
      </c>
      <c r="Q22" s="16">
        <f t="shared" si="0"/>
        <v>11697.896</v>
      </c>
    </row>
    <row r="23" spans="1:17" ht="12.75">
      <c r="A23" s="13" t="s">
        <v>43</v>
      </c>
      <c r="B23" s="99">
        <v>9391.5</v>
      </c>
      <c r="C23" s="100"/>
      <c r="D23" s="28">
        <v>7290.49</v>
      </c>
      <c r="E23" s="29"/>
      <c r="F23" s="14">
        <v>1252.2</v>
      </c>
      <c r="G23" s="14">
        <v>3043.8</v>
      </c>
      <c r="H23" s="15">
        <v>0</v>
      </c>
      <c r="I23" s="14">
        <v>0</v>
      </c>
      <c r="J23" s="14">
        <v>763.842</v>
      </c>
      <c r="K23" s="14">
        <v>2253.96</v>
      </c>
      <c r="L23" s="14">
        <v>0</v>
      </c>
      <c r="M23" s="14">
        <v>500</v>
      </c>
      <c r="N23" s="30">
        <v>0</v>
      </c>
      <c r="O23" s="30">
        <v>0</v>
      </c>
      <c r="P23" s="14">
        <v>0</v>
      </c>
      <c r="Q23" s="16">
        <f t="shared" si="0"/>
        <v>7813.802</v>
      </c>
    </row>
    <row r="24" spans="1:17" ht="12.75">
      <c r="A24" s="13" t="s">
        <v>44</v>
      </c>
      <c r="B24" s="99">
        <v>9391.5</v>
      </c>
      <c r="C24" s="100"/>
      <c r="D24" s="28">
        <v>6425.58</v>
      </c>
      <c r="E24" s="29"/>
      <c r="F24" s="14">
        <v>1252.2</v>
      </c>
      <c r="G24" s="14">
        <v>3043.8</v>
      </c>
      <c r="H24" s="15">
        <v>0</v>
      </c>
      <c r="I24" s="14">
        <v>0</v>
      </c>
      <c r="J24" s="14">
        <v>763.842</v>
      </c>
      <c r="K24" s="14">
        <v>2253.96</v>
      </c>
      <c r="L24" s="14">
        <v>0</v>
      </c>
      <c r="M24" s="14">
        <v>1500</v>
      </c>
      <c r="N24" s="30">
        <v>0</v>
      </c>
      <c r="O24" s="30">
        <v>0</v>
      </c>
      <c r="P24" s="14">
        <v>0</v>
      </c>
      <c r="Q24" s="16">
        <f t="shared" si="0"/>
        <v>8813.802</v>
      </c>
    </row>
    <row r="25" spans="1:17" ht="12.75">
      <c r="A25" s="13" t="s">
        <v>45</v>
      </c>
      <c r="B25" s="99">
        <v>9391.5</v>
      </c>
      <c r="C25" s="100"/>
      <c r="D25" s="28">
        <v>11628.07</v>
      </c>
      <c r="E25" s="29"/>
      <c r="F25" s="14">
        <v>1252.2</v>
      </c>
      <c r="G25" s="14">
        <v>3043.8</v>
      </c>
      <c r="H25" s="15">
        <v>0</v>
      </c>
      <c r="I25" s="14">
        <v>0</v>
      </c>
      <c r="J25" s="14">
        <v>763.842</v>
      </c>
      <c r="K25" s="14">
        <v>2253.96</v>
      </c>
      <c r="L25" s="14">
        <v>0</v>
      </c>
      <c r="M25" s="14">
        <v>170</v>
      </c>
      <c r="N25" s="30">
        <v>0</v>
      </c>
      <c r="O25" s="30">
        <v>0</v>
      </c>
      <c r="P25" s="14">
        <v>0</v>
      </c>
      <c r="Q25" s="16">
        <f t="shared" si="0"/>
        <v>7483.802</v>
      </c>
    </row>
    <row r="26" spans="1:17" ht="12.75">
      <c r="A26" s="13" t="s">
        <v>46</v>
      </c>
      <c r="B26" s="99">
        <v>9391.5</v>
      </c>
      <c r="C26" s="100"/>
      <c r="D26" s="28">
        <v>4950.14</v>
      </c>
      <c r="E26" s="29"/>
      <c r="F26" s="14">
        <v>1252.2</v>
      </c>
      <c r="G26" s="14">
        <v>3043.8</v>
      </c>
      <c r="H26" s="15">
        <v>0</v>
      </c>
      <c r="I26" s="14">
        <v>0</v>
      </c>
      <c r="J26" s="14">
        <v>763.842</v>
      </c>
      <c r="K26" s="14">
        <v>2253.96</v>
      </c>
      <c r="L26" s="14">
        <v>0</v>
      </c>
      <c r="M26" s="14">
        <v>1091.9</v>
      </c>
      <c r="N26" s="30">
        <v>0</v>
      </c>
      <c r="O26" s="30">
        <v>0</v>
      </c>
      <c r="P26" s="14">
        <v>0</v>
      </c>
      <c r="Q26" s="16">
        <f t="shared" si="0"/>
        <v>8405.702</v>
      </c>
    </row>
    <row r="27" spans="1:17" ht="12.75">
      <c r="A27" s="17" t="s">
        <v>5</v>
      </c>
      <c r="B27" s="107">
        <f>SUM(B15:B26)</f>
        <v>112698</v>
      </c>
      <c r="C27" s="108"/>
      <c r="D27" s="31">
        <f>SUM(D15:D26)</f>
        <v>84218.83999999998</v>
      </c>
      <c r="E27" s="18"/>
      <c r="F27" s="18">
        <f aca="true" t="shared" si="1" ref="F27:Q27">SUM(F15:F26)</f>
        <v>15026.400000000003</v>
      </c>
      <c r="G27" s="18">
        <f t="shared" si="1"/>
        <v>29438.351999999995</v>
      </c>
      <c r="H27" s="18">
        <f t="shared" si="1"/>
        <v>8514.960000000001</v>
      </c>
      <c r="I27" s="18">
        <f t="shared" si="1"/>
        <v>0</v>
      </c>
      <c r="J27" s="18">
        <f t="shared" si="1"/>
        <v>9166.104</v>
      </c>
      <c r="K27" s="18">
        <f t="shared" si="1"/>
        <v>27047.519999999993</v>
      </c>
      <c r="L27" s="18">
        <f t="shared" si="1"/>
        <v>0</v>
      </c>
      <c r="M27" s="18">
        <f t="shared" si="1"/>
        <v>18760.9</v>
      </c>
      <c r="N27" s="31">
        <f t="shared" si="1"/>
        <v>3912</v>
      </c>
      <c r="O27" s="31">
        <f t="shared" si="1"/>
        <v>9594</v>
      </c>
      <c r="P27" s="18">
        <f t="shared" si="1"/>
        <v>0</v>
      </c>
      <c r="Q27" s="19">
        <f t="shared" si="1"/>
        <v>121460.23599999999</v>
      </c>
    </row>
    <row r="28" spans="1:17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2" t="s">
        <v>47</v>
      </c>
      <c r="P28" s="109">
        <f>E13+D27-Q27</f>
        <v>-69432.462</v>
      </c>
      <c r="Q28" s="109"/>
    </row>
    <row r="29" spans="1:3" ht="12.75">
      <c r="A29" s="37" t="s">
        <v>17</v>
      </c>
      <c r="B29">
        <v>200</v>
      </c>
      <c r="C29" t="s">
        <v>68</v>
      </c>
    </row>
    <row r="30" spans="1:3" ht="12.75">
      <c r="A30" s="37" t="s">
        <v>2</v>
      </c>
      <c r="B30">
        <v>4759</v>
      </c>
      <c r="C30" t="s">
        <v>48</v>
      </c>
    </row>
    <row r="31" spans="1:3" ht="12.75">
      <c r="A31" t="s">
        <v>6</v>
      </c>
      <c r="B31">
        <v>5270</v>
      </c>
      <c r="C31" t="s">
        <v>48</v>
      </c>
    </row>
    <row r="32" spans="1:3" ht="12.75">
      <c r="A32" t="s">
        <v>7</v>
      </c>
      <c r="B32">
        <v>5270</v>
      </c>
      <c r="C32" t="s">
        <v>48</v>
      </c>
    </row>
    <row r="33" spans="1:3" ht="12.75">
      <c r="A33" t="s">
        <v>12</v>
      </c>
      <c r="B33">
        <v>500</v>
      </c>
      <c r="C33" t="s">
        <v>69</v>
      </c>
    </row>
    <row r="34" spans="1:3" ht="12.75">
      <c r="A34" t="s">
        <v>13</v>
      </c>
      <c r="B34">
        <v>1500</v>
      </c>
      <c r="C34" t="s">
        <v>70</v>
      </c>
    </row>
    <row r="35" spans="1:3" ht="12.75">
      <c r="A35" t="s">
        <v>14</v>
      </c>
      <c r="B35">
        <v>170</v>
      </c>
      <c r="C35" t="s">
        <v>71</v>
      </c>
    </row>
    <row r="36" spans="1:3" ht="12.75">
      <c r="A36" t="s">
        <v>15</v>
      </c>
      <c r="B36">
        <v>1091.9</v>
      </c>
      <c r="C36" t="s">
        <v>72</v>
      </c>
    </row>
  </sheetData>
  <sheetProtection/>
  <mergeCells count="43">
    <mergeCell ref="P5:P7"/>
    <mergeCell ref="Q5:Q7"/>
    <mergeCell ref="B6:B7"/>
    <mergeCell ref="F6:F7"/>
    <mergeCell ref="G6:G7"/>
    <mergeCell ref="H6:H7"/>
    <mergeCell ref="L6:M6"/>
    <mergeCell ref="A2:Q2"/>
    <mergeCell ref="A3:Q3"/>
    <mergeCell ref="A4:E4"/>
    <mergeCell ref="F4:P4"/>
    <mergeCell ref="B5:E5"/>
    <mergeCell ref="F5:M5"/>
    <mergeCell ref="N5:O6"/>
    <mergeCell ref="I6:I7"/>
    <mergeCell ref="J6:J7"/>
    <mergeCell ref="K6:K7"/>
    <mergeCell ref="A9:D9"/>
    <mergeCell ref="A10:D10"/>
    <mergeCell ref="F10:M10"/>
    <mergeCell ref="C6:C7"/>
    <mergeCell ref="D6:D7"/>
    <mergeCell ref="E6:E7"/>
    <mergeCell ref="N10:O10"/>
    <mergeCell ref="A11:E11"/>
    <mergeCell ref="A12:E12"/>
    <mergeCell ref="F12:Q12"/>
    <mergeCell ref="A13:D13"/>
    <mergeCell ref="B14:C14"/>
    <mergeCell ref="B15:C15"/>
    <mergeCell ref="B16:C16"/>
    <mergeCell ref="B17:C17"/>
    <mergeCell ref="B18:C18"/>
    <mergeCell ref="B19:C19"/>
    <mergeCell ref="B20:C20"/>
    <mergeCell ref="B27:C27"/>
    <mergeCell ref="P28:Q28"/>
    <mergeCell ref="B21:C21"/>
    <mergeCell ref="B22:C22"/>
    <mergeCell ref="B23:C23"/>
    <mergeCell ref="B24:C24"/>
    <mergeCell ref="B25:C25"/>
    <mergeCell ref="B26:C26"/>
  </mergeCells>
  <printOptions/>
  <pageMargins left="0.3854166666666667" right="0.21875" top="0.75" bottom="0.75" header="0.3" footer="0.3"/>
  <pageSetup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O15"/>
  <sheetViews>
    <sheetView workbookViewId="0" topLeftCell="A1">
      <selection activeCell="B22" sqref="B22"/>
    </sheetView>
  </sheetViews>
  <sheetFormatPr defaultColWidth="9.00390625" defaultRowHeight="12.75"/>
  <sheetData>
    <row r="3" spans="1:15" ht="12.75">
      <c r="A3" s="54" t="s">
        <v>63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38.25">
      <c r="A4" s="51" t="s">
        <v>9</v>
      </c>
      <c r="B4" s="52"/>
      <c r="C4" s="53"/>
      <c r="D4" s="51"/>
      <c r="E4" s="52"/>
      <c r="F4" s="52"/>
      <c r="G4" s="52"/>
      <c r="H4" s="52"/>
      <c r="I4" s="52"/>
      <c r="J4" s="52"/>
      <c r="K4" s="52"/>
      <c r="L4" s="53"/>
      <c r="M4" s="1" t="s">
        <v>10</v>
      </c>
      <c r="N4" s="1" t="s">
        <v>11</v>
      </c>
      <c r="O4" s="2" t="s">
        <v>18</v>
      </c>
    </row>
    <row r="5" spans="1:15" ht="38.25">
      <c r="A5" s="48" t="s">
        <v>0</v>
      </c>
      <c r="B5" s="49"/>
      <c r="C5" s="50"/>
      <c r="D5" s="45" t="s">
        <v>65</v>
      </c>
      <c r="E5" s="46"/>
      <c r="F5" s="46"/>
      <c r="G5" s="46"/>
      <c r="H5" s="46"/>
      <c r="I5" s="46"/>
      <c r="J5" s="46"/>
      <c r="K5" s="46"/>
      <c r="L5" s="47"/>
      <c r="M5" s="35" t="s">
        <v>66</v>
      </c>
      <c r="N5" s="36">
        <v>1</v>
      </c>
      <c r="O5" s="2" t="s">
        <v>67</v>
      </c>
    </row>
    <row r="6" spans="1:15" ht="12.75">
      <c r="A6" s="39" t="s">
        <v>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 t="s">
        <v>19</v>
      </c>
      <c r="O6" s="39">
        <v>9.594</v>
      </c>
    </row>
    <row r="7" spans="1:15" ht="51.75" customHeight="1">
      <c r="A7" s="48" t="s">
        <v>6</v>
      </c>
      <c r="B7" s="49"/>
      <c r="C7" s="50"/>
      <c r="D7" s="45" t="s">
        <v>60</v>
      </c>
      <c r="E7" s="46"/>
      <c r="F7" s="46"/>
      <c r="G7" s="46"/>
      <c r="H7" s="46"/>
      <c r="I7" s="46"/>
      <c r="J7" s="46"/>
      <c r="K7" s="46"/>
      <c r="L7" s="47"/>
      <c r="M7" s="35" t="s">
        <v>61</v>
      </c>
      <c r="N7" s="36">
        <v>1.2</v>
      </c>
      <c r="O7" s="2"/>
    </row>
    <row r="8" spans="1:15" ht="12.75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 t="s">
        <v>19</v>
      </c>
      <c r="O8" s="34">
        <v>3.912</v>
      </c>
    </row>
    <row r="12" ht="12.75">
      <c r="F12" t="s">
        <v>49</v>
      </c>
    </row>
    <row r="15" spans="6:7" ht="12.75">
      <c r="F15" t="s">
        <v>50</v>
      </c>
      <c r="G15" t="s">
        <v>51</v>
      </c>
    </row>
  </sheetData>
  <sheetProtection/>
  <mergeCells count="7">
    <mergeCell ref="A3:O3"/>
    <mergeCell ref="A4:C4"/>
    <mergeCell ref="D4:L4"/>
    <mergeCell ref="A5:C5"/>
    <mergeCell ref="D5:L5"/>
    <mergeCell ref="A7:C7"/>
    <mergeCell ref="D7:L7"/>
  </mergeCells>
  <printOptions/>
  <pageMargins left="0.5" right="0.06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2023-04-20T07:51:07Z</cp:lastPrinted>
  <dcterms:created xsi:type="dcterms:W3CDTF">2007-02-04T12:22:59Z</dcterms:created>
  <dcterms:modified xsi:type="dcterms:W3CDTF">2024-02-13T07:31:29Z</dcterms:modified>
  <cp:category/>
  <cp:version/>
  <cp:contentType/>
  <cp:contentStatus/>
</cp:coreProperties>
</file>