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9720" windowHeight="7020" activeTab="0"/>
  </bookViews>
  <sheets>
    <sheet name="2023" sheetId="1" r:id="rId1"/>
    <sheet name="работы2023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Елена</author>
  </authors>
  <commentList>
    <comment ref="M1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1500-замена эл.питания на ВПС</t>
        </r>
      </text>
    </comment>
    <comment ref="M15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1000-ремонт дверного доводчика</t>
        </r>
      </text>
    </comment>
    <comment ref="M17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700-демонтаж коврика</t>
        </r>
      </text>
    </comment>
    <comment ref="M18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2000-замена элемента питания на тепловычислителе</t>
        </r>
      </text>
    </comment>
    <comment ref="M19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25500-поверка тепловычислителя
951,8-покос</t>
        </r>
      </text>
    </comment>
    <comment ref="M20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1700-опиловка веток
1054-покос</t>
        </r>
      </text>
    </comment>
    <comment ref="M21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1054-покос
3000-замена 2х эл.питания на ВэПС </t>
        </r>
      </text>
    </comment>
    <comment ref="M22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3741-дезинсекция</t>
        </r>
      </text>
    </comment>
    <comment ref="M24" authorId="0">
      <text>
        <r>
          <rPr>
            <b/>
            <sz val="9"/>
            <rFont val="Tahoma"/>
            <family val="2"/>
          </rPr>
          <t>User:</t>
        </r>
        <r>
          <rPr>
            <sz val="9"/>
            <rFont val="Tahoma"/>
            <family val="2"/>
          </rPr>
          <t xml:space="preserve">
35000-замена 2-х расходомеров на отоплении</t>
        </r>
      </text>
    </comment>
    <comment ref="M25" authorId="1">
      <text>
        <r>
          <rPr>
            <b/>
            <sz val="9"/>
            <rFont val="Tahoma"/>
            <family val="2"/>
          </rPr>
          <t>Елена:</t>
        </r>
        <r>
          <rPr>
            <sz val="9"/>
            <rFont val="Tahoma"/>
            <family val="2"/>
          </rPr>
          <t xml:space="preserve">
274,62-технич.обслуживание и ремонт внутридом.газового оборуд.</t>
        </r>
      </text>
    </comment>
  </commentList>
</comments>
</file>

<file path=xl/sharedStrings.xml><?xml version="1.0" encoding="utf-8"?>
<sst xmlns="http://schemas.openxmlformats.org/spreadsheetml/2006/main" count="85" uniqueCount="74">
  <si>
    <t>Содержание</t>
  </si>
  <si>
    <t>ремонт</t>
  </si>
  <si>
    <t>итого</t>
  </si>
  <si>
    <t>июль</t>
  </si>
  <si>
    <t>Месяц</t>
  </si>
  <si>
    <t>ед. изм.</t>
  </si>
  <si>
    <t>кол-во</t>
  </si>
  <si>
    <t>ИТОГО</t>
  </si>
  <si>
    <t>тыс.руб.</t>
  </si>
  <si>
    <t>июнь</t>
  </si>
  <si>
    <t>Быстров</t>
  </si>
  <si>
    <t>август</t>
  </si>
  <si>
    <t>сентябрь</t>
  </si>
  <si>
    <t>Гидравлическое испытание трубопроводов систем отопления, водопровода и горячего водоснабжения диаметром: до 50 мм</t>
  </si>
  <si>
    <t>100м тр-да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</si>
  <si>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</si>
  <si>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</si>
  <si>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</si>
  <si>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</si>
  <si>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</si>
  <si>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</si>
  <si>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</si>
  <si>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Место провед-я работ</t>
  </si>
  <si>
    <t>поверка тепловычислителя</t>
  </si>
  <si>
    <t>Наименование видов работ (услуги)</t>
  </si>
  <si>
    <t>тариф</t>
  </si>
  <si>
    <t>ТЕКУЩИЙ  РЕМОНТ</t>
  </si>
  <si>
    <t>РАБОТЫ   ПО  УПРАВЛЕНИЮ</t>
  </si>
  <si>
    <t>содер-жание</t>
  </si>
  <si>
    <t xml:space="preserve"> управле-ние</t>
  </si>
  <si>
    <t>начисление и сбор платы за содержание и ремонт жилых помещений, взыскание задолженности</t>
  </si>
  <si>
    <t xml:space="preserve">аварийно-диспетчерское обслуживание, обеспечение устранения аварий на внутридомовых инженерных системах </t>
  </si>
  <si>
    <t>работы по содержанию оборудования и систем инженерно-технического обеспечения , обслуживание приборов учета</t>
  </si>
  <si>
    <t>работы по содержанию конструктивных элементов многоквартирных домов, профилактические обходы и осмотры</t>
  </si>
  <si>
    <t xml:space="preserve">Прочие работы по содержанию общедомового имущества </t>
  </si>
  <si>
    <t xml:space="preserve"> оборудования и систем инженерно-технического обеспечения и  приборов учета</t>
  </si>
  <si>
    <t xml:space="preserve"> конструктивных элементов многоквартирных домов</t>
  </si>
  <si>
    <t>периодичность работ</t>
  </si>
  <si>
    <t xml:space="preserve">ежедневно </t>
  </si>
  <si>
    <t>ежемесячно</t>
  </si>
  <si>
    <t>ежедневно</t>
  </si>
  <si>
    <t>сметная стоимость выполненной работы (услуги) за месяц</t>
  </si>
  <si>
    <t>оплачено</t>
  </si>
  <si>
    <t>Цена выполненной работы (оказанной услуги) в руб.</t>
  </si>
  <si>
    <t>остаток денежных средств на начало года</t>
  </si>
  <si>
    <t>янв.</t>
  </si>
  <si>
    <t>февр.</t>
  </si>
  <si>
    <t>апр.</t>
  </si>
  <si>
    <t>сент.</t>
  </si>
  <si>
    <t>окт.</t>
  </si>
  <si>
    <t>нояб.</t>
  </si>
  <si>
    <t>декаб.</t>
  </si>
  <si>
    <t>ИТОГО:</t>
  </si>
  <si>
    <t>покос</t>
  </si>
  <si>
    <t>Генеральный директор ООО " Георгиевск-ЖЭУ"_________________________      Никишина И.М.</t>
  </si>
  <si>
    <t>Принял:</t>
  </si>
  <si>
    <t>___________________________________</t>
  </si>
  <si>
    <t>начислено</t>
  </si>
  <si>
    <t>долг</t>
  </si>
  <si>
    <t>оплата коммунальных ресурсов на содержание ОДИ</t>
  </si>
  <si>
    <t>1 полугодие</t>
  </si>
  <si>
    <t>услуги сторонних организаций, разовые работы</t>
  </si>
  <si>
    <t>общехозяйственные расходы</t>
  </si>
  <si>
    <t>ремонт дверного доводчика</t>
  </si>
  <si>
    <t>Работы по уборке придомовой территории</t>
  </si>
  <si>
    <t>замена элемента питания на тепловычислителе</t>
  </si>
  <si>
    <t>Перечень выполненных работ по сметам за 2023 год по дому Октябрьская 69</t>
  </si>
  <si>
    <t>Информация о доходах и расходах по дому __Октябрьская 69__на 2023год.</t>
  </si>
  <si>
    <t>замена эл.питания на ВПС</t>
  </si>
  <si>
    <t>демонтаж коврика</t>
  </si>
  <si>
    <t>опиловка веток</t>
  </si>
  <si>
    <t>дезинсекция</t>
  </si>
  <si>
    <t>замена 2-х расходомеров на отоплении</t>
  </si>
  <si>
    <t>технич.обслуживание и ремонт внутридом.газового оборуд.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</si>
</sst>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_р_."/>
    <numFmt numFmtId="189" formatCode="0.000"/>
    <numFmt numFmtId="190" formatCode="0.0"/>
    <numFmt numFmtId="191" formatCode="#,##0.00&quot;р.&quot;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#,##0.0_р_."/>
    <numFmt numFmtId="197" formatCode="#,##0.000_р_."/>
    <numFmt numFmtId="198" formatCode="#,##0&quot;р.&quot;"/>
    <numFmt numFmtId="199" formatCode="#,##0.0000_р_."/>
    <numFmt numFmtId="200" formatCode="#,##0.00000_р_."/>
  </numFmts>
  <fonts count="51">
    <font>
      <sz val="10"/>
      <name val="Arial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9"/>
      <name val="Arial Cyr"/>
      <family val="0"/>
    </font>
    <font>
      <sz val="10"/>
      <name val="Arial Cyr"/>
      <family val="0"/>
    </font>
    <font>
      <b/>
      <sz val="9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7"/>
      <name val="Arial Cyr"/>
      <family val="0"/>
    </font>
    <font>
      <b/>
      <sz val="6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69A"/>
        <bgColor indexed="64"/>
      </patternFill>
    </fill>
    <fill>
      <patternFill patternType="solid">
        <fgColor theme="3" tint="0.7999799847602844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188" fontId="1" fillId="0" borderId="0" xfId="0" applyNumberFormat="1" applyFont="1" applyFill="1" applyBorder="1" applyAlignment="1">
      <alignment/>
    </xf>
    <xf numFmtId="196" fontId="0" fillId="0" borderId="10" xfId="0" applyNumberFormat="1" applyBorder="1" applyAlignment="1">
      <alignment horizontal="right"/>
    </xf>
    <xf numFmtId="0" fontId="6" fillId="33" borderId="11" xfId="0" applyFont="1" applyFill="1" applyBorder="1" applyAlignment="1">
      <alignment/>
    </xf>
    <xf numFmtId="0" fontId="6" fillId="33" borderId="11" xfId="0" applyFont="1" applyFill="1" applyBorder="1" applyAlignment="1">
      <alignment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8" fillId="33" borderId="11" xfId="0" applyNumberFormat="1" applyFont="1" applyFill="1" applyBorder="1" applyAlignment="1">
      <alignment/>
    </xf>
    <xf numFmtId="2" fontId="8" fillId="0" borderId="13" xfId="0" applyNumberFormat="1" applyFont="1" applyBorder="1" applyAlignment="1">
      <alignment horizontal="center" vertical="top" wrapText="1"/>
    </xf>
    <xf numFmtId="4" fontId="5" fillId="33" borderId="10" xfId="0" applyNumberFormat="1" applyFont="1" applyFill="1" applyBorder="1" applyAlignment="1">
      <alignment horizontal="center"/>
    </xf>
    <xf numFmtId="2" fontId="1" fillId="7" borderId="13" xfId="0" applyNumberFormat="1" applyFont="1" applyFill="1" applyBorder="1" applyAlignment="1">
      <alignment horizontal="center" vertical="top" wrapText="1"/>
    </xf>
    <xf numFmtId="4" fontId="1" fillId="33" borderId="10" xfId="0" applyNumberFormat="1" applyFont="1" applyFill="1" applyBorder="1" applyAlignment="1">
      <alignment/>
    </xf>
    <xf numFmtId="2" fontId="1" fillId="13" borderId="14" xfId="0" applyNumberFormat="1" applyFont="1" applyFill="1" applyBorder="1" applyAlignment="1">
      <alignment horizontal="center" vertical="top" wrapText="1"/>
    </xf>
    <xf numFmtId="2" fontId="1" fillId="13" borderId="15" xfId="0" applyNumberFormat="1" applyFont="1" applyFill="1" applyBorder="1" applyAlignment="1">
      <alignment horizontal="center" vertical="top" wrapText="1"/>
    </xf>
    <xf numFmtId="2" fontId="1" fillId="13" borderId="16" xfId="0" applyNumberFormat="1" applyFont="1" applyFill="1" applyBorder="1" applyAlignment="1">
      <alignment horizontal="center" vertical="top" wrapText="1"/>
    </xf>
    <xf numFmtId="17" fontId="5" fillId="34" borderId="10" xfId="0" applyNumberFormat="1" applyFont="1" applyFill="1" applyBorder="1" applyAlignment="1">
      <alignment horizontal="left"/>
    </xf>
    <xf numFmtId="188" fontId="1" fillId="13" borderId="10" xfId="0" applyNumberFormat="1" applyFont="1" applyFill="1" applyBorder="1" applyAlignment="1">
      <alignment/>
    </xf>
    <xf numFmtId="188" fontId="1" fillId="13" borderId="13" xfId="0" applyNumberFormat="1" applyFont="1" applyFill="1" applyBorder="1" applyAlignment="1">
      <alignment/>
    </xf>
    <xf numFmtId="4" fontId="1" fillId="13" borderId="10" xfId="0" applyNumberFormat="1" applyFont="1" applyFill="1" applyBorder="1" applyAlignment="1">
      <alignment/>
    </xf>
    <xf numFmtId="0" fontId="5" fillId="35" borderId="10" xfId="0" applyFont="1" applyFill="1" applyBorder="1" applyAlignment="1">
      <alignment/>
    </xf>
    <xf numFmtId="188" fontId="1" fillId="35" borderId="10" xfId="0" applyNumberFormat="1" applyFont="1" applyFill="1" applyBorder="1" applyAlignment="1">
      <alignment/>
    </xf>
    <xf numFmtId="4" fontId="8" fillId="35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188" fontId="9" fillId="0" borderId="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vertical="top" wrapText="1"/>
    </xf>
    <xf numFmtId="2" fontId="8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2" fontId="1" fillId="0" borderId="13" xfId="0" applyNumberFormat="1" applyFont="1" applyBorder="1" applyAlignment="1">
      <alignment horizontal="center" vertical="top"/>
    </xf>
    <xf numFmtId="2" fontId="1" fillId="0" borderId="13" xfId="0" applyNumberFormat="1" applyFont="1" applyBorder="1" applyAlignment="1">
      <alignment vertical="top" textRotation="90" wrapText="1"/>
    </xf>
    <xf numFmtId="0" fontId="6" fillId="33" borderId="10" xfId="0" applyFont="1" applyFill="1" applyBorder="1" applyAlignment="1">
      <alignment horizontal="center" wrapText="1"/>
    </xf>
    <xf numFmtId="0" fontId="1" fillId="10" borderId="16" xfId="0" applyFont="1" applyFill="1" applyBorder="1" applyAlignment="1">
      <alignment horizontal="center" wrapText="1"/>
    </xf>
    <xf numFmtId="4" fontId="1" fillId="9" borderId="10" xfId="0" applyNumberFormat="1" applyFont="1" applyFill="1" applyBorder="1" applyAlignment="1">
      <alignment/>
    </xf>
    <xf numFmtId="188" fontId="10" fillId="10" borderId="10" xfId="0" applyNumberFormat="1" applyFont="1" applyFill="1" applyBorder="1" applyAlignment="1">
      <alignment/>
    </xf>
    <xf numFmtId="188" fontId="1" fillId="9" borderId="10" xfId="0" applyNumberFormat="1" applyFont="1" applyFill="1" applyBorder="1" applyAlignment="1">
      <alignment/>
    </xf>
    <xf numFmtId="188" fontId="10" fillId="7" borderId="10" xfId="0" applyNumberFormat="1" applyFont="1" applyFill="1" applyBorder="1" applyAlignment="1">
      <alignment/>
    </xf>
    <xf numFmtId="188" fontId="10" fillId="35" borderId="10" xfId="0" applyNumberFormat="1" applyFont="1" applyFill="1" applyBorder="1" applyAlignment="1">
      <alignment/>
    </xf>
    <xf numFmtId="0" fontId="3" fillId="36" borderId="0" xfId="0" applyFont="1" applyFill="1" applyAlignment="1">
      <alignment/>
    </xf>
    <xf numFmtId="0" fontId="11" fillId="33" borderId="17" xfId="0" applyNumberFormat="1" applyFont="1" applyFill="1" applyBorder="1" applyAlignment="1">
      <alignment wrapText="1"/>
    </xf>
    <xf numFmtId="17" fontId="5" fillId="12" borderId="10" xfId="0" applyNumberFormat="1" applyFont="1" applyFill="1" applyBorder="1" applyAlignment="1">
      <alignment horizontal="right" wrapText="1"/>
    </xf>
    <xf numFmtId="0" fontId="0" fillId="0" borderId="10" xfId="0" applyFont="1" applyBorder="1" applyAlignment="1">
      <alignment wrapText="1"/>
    </xf>
    <xf numFmtId="2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/>
    </xf>
    <xf numFmtId="2" fontId="8" fillId="0" borderId="10" xfId="0" applyNumberFormat="1" applyFont="1" applyFill="1" applyBorder="1" applyAlignment="1">
      <alignment horizontal="center" vertical="top" wrapText="1"/>
    </xf>
    <xf numFmtId="2" fontId="6" fillId="13" borderId="17" xfId="0" applyNumberFormat="1" applyFont="1" applyFill="1" applyBorder="1" applyAlignment="1">
      <alignment horizontal="center" vertical="top" wrapText="1"/>
    </xf>
    <xf numFmtId="2" fontId="0" fillId="0" borderId="17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2" fillId="0" borderId="17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2" fontId="0" fillId="0" borderId="17" xfId="0" applyNumberFormat="1" applyFont="1" applyBorder="1" applyAlignment="1">
      <alignment horizontal="left" wrapText="1"/>
    </xf>
    <xf numFmtId="2" fontId="0" fillId="0" borderId="14" xfId="0" applyNumberFormat="1" applyBorder="1" applyAlignment="1">
      <alignment horizontal="left" wrapText="1"/>
    </xf>
    <xf numFmtId="2" fontId="0" fillId="0" borderId="16" xfId="0" applyNumberFormat="1" applyBorder="1" applyAlignment="1">
      <alignment horizontal="left" wrapText="1"/>
    </xf>
    <xf numFmtId="0" fontId="0" fillId="0" borderId="17" xfId="0" applyFont="1" applyBorder="1" applyAlignment="1">
      <alignment horizontal="center"/>
    </xf>
    <xf numFmtId="0" fontId="0" fillId="0" borderId="16" xfId="0" applyBorder="1" applyAlignment="1">
      <alignment horizontal="center"/>
    </xf>
    <xf numFmtId="2" fontId="2" fillId="6" borderId="15" xfId="0" applyNumberFormat="1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2" fontId="5" fillId="0" borderId="12" xfId="0" applyNumberFormat="1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188" fontId="9" fillId="0" borderId="18" xfId="0" applyNumberFormat="1" applyFont="1" applyFill="1" applyBorder="1" applyAlignment="1">
      <alignment horizontal="center"/>
    </xf>
    <xf numFmtId="0" fontId="49" fillId="0" borderId="0" xfId="0" applyFont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/>
    </xf>
    <xf numFmtId="2" fontId="5" fillId="0" borderId="16" xfId="0" applyNumberFormat="1" applyFont="1" applyBorder="1" applyAlignment="1">
      <alignment horizontal="center"/>
    </xf>
    <xf numFmtId="2" fontId="7" fillId="0" borderId="17" xfId="0" applyNumberFormat="1" applyFont="1" applyBorder="1" applyAlignment="1">
      <alignment horizontal="center"/>
    </xf>
    <xf numFmtId="2" fontId="7" fillId="0" borderId="14" xfId="0" applyNumberFormat="1" applyFont="1" applyBorder="1" applyAlignment="1">
      <alignment horizontal="center"/>
    </xf>
    <xf numFmtId="2" fontId="8" fillId="0" borderId="19" xfId="0" applyNumberFormat="1" applyFont="1" applyBorder="1" applyAlignment="1">
      <alignment horizontal="left" wrapText="1"/>
    </xf>
    <xf numFmtId="2" fontId="8" fillId="0" borderId="20" xfId="0" applyNumberFormat="1" applyFont="1" applyBorder="1" applyAlignment="1">
      <alignment horizontal="left" wrapText="1"/>
    </xf>
    <xf numFmtId="2" fontId="8" fillId="0" borderId="21" xfId="0" applyNumberFormat="1" applyFont="1" applyBorder="1" applyAlignment="1">
      <alignment horizontal="left" wrapText="1"/>
    </xf>
    <xf numFmtId="2" fontId="8" fillId="0" borderId="22" xfId="0" applyNumberFormat="1" applyFont="1" applyBorder="1" applyAlignment="1">
      <alignment horizontal="left" wrapText="1"/>
    </xf>
    <xf numFmtId="2" fontId="8" fillId="0" borderId="12" xfId="0" applyNumberFormat="1" applyFont="1" applyBorder="1" applyAlignment="1">
      <alignment horizontal="left" textRotation="90" wrapText="1"/>
    </xf>
    <xf numFmtId="2" fontId="8" fillId="0" borderId="23" xfId="0" applyNumberFormat="1" applyFont="1" applyBorder="1" applyAlignment="1">
      <alignment horizontal="left" textRotation="90" wrapText="1"/>
    </xf>
    <xf numFmtId="2" fontId="8" fillId="0" borderId="13" xfId="0" applyNumberFormat="1" applyFont="1" applyBorder="1" applyAlignment="1">
      <alignment horizontal="left" textRotation="90" wrapText="1"/>
    </xf>
    <xf numFmtId="2" fontId="9" fillId="0" borderId="12" xfId="0" applyNumberFormat="1" applyFont="1" applyBorder="1" applyAlignment="1">
      <alignment horizontal="center" wrapText="1"/>
    </xf>
    <xf numFmtId="2" fontId="9" fillId="0" borderId="23" xfId="0" applyNumberFormat="1" applyFont="1" applyBorder="1" applyAlignment="1">
      <alignment horizontal="center" wrapText="1"/>
    </xf>
    <xf numFmtId="2" fontId="9" fillId="0" borderId="13" xfId="0" applyNumberFormat="1" applyFont="1" applyBorder="1" applyAlignment="1">
      <alignment horizontal="center" wrapText="1"/>
    </xf>
    <xf numFmtId="2" fontId="1" fillId="0" borderId="12" xfId="0" applyNumberFormat="1" applyFont="1" applyBorder="1" applyAlignment="1">
      <alignment horizontal="left" vertical="top" textRotation="90" wrapText="1"/>
    </xf>
    <xf numFmtId="2" fontId="1" fillId="0" borderId="13" xfId="0" applyNumberFormat="1" applyFont="1" applyBorder="1" applyAlignment="1">
      <alignment horizontal="left" vertical="top" textRotation="90" wrapText="1"/>
    </xf>
    <xf numFmtId="2" fontId="5" fillId="0" borderId="12" xfId="0" applyNumberFormat="1" applyFont="1" applyBorder="1" applyAlignment="1">
      <alignment horizontal="center" wrapText="1"/>
    </xf>
    <xf numFmtId="2" fontId="5" fillId="0" borderId="13" xfId="0" applyNumberFormat="1" applyFont="1" applyBorder="1" applyAlignment="1">
      <alignment horizontal="center" wrapText="1"/>
    </xf>
    <xf numFmtId="0" fontId="6" fillId="0" borderId="17" xfId="0" applyFont="1" applyBorder="1" applyAlignment="1">
      <alignment horizontal="center" wrapText="1"/>
    </xf>
    <xf numFmtId="0" fontId="6" fillId="0" borderId="14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2" fontId="1" fillId="0" borderId="17" xfId="0" applyNumberFormat="1" applyFont="1" applyBorder="1" applyAlignment="1">
      <alignment horizontal="center" vertical="top" wrapText="1"/>
    </xf>
    <xf numFmtId="2" fontId="1" fillId="0" borderId="14" xfId="0" applyNumberFormat="1" applyFont="1" applyBorder="1" applyAlignment="1">
      <alignment horizontal="center" vertical="top" wrapText="1"/>
    </xf>
    <xf numFmtId="2" fontId="1" fillId="0" borderId="16" xfId="0" applyNumberFormat="1" applyFont="1" applyBorder="1" applyAlignment="1">
      <alignment horizontal="center" vertical="top" wrapText="1"/>
    </xf>
    <xf numFmtId="2" fontId="8" fillId="0" borderId="17" xfId="0" applyNumberFormat="1" applyFont="1" applyBorder="1" applyAlignment="1">
      <alignment horizontal="center" vertical="top" wrapText="1"/>
    </xf>
    <xf numFmtId="2" fontId="8" fillId="0" borderId="16" xfId="0" applyNumberFormat="1" applyFont="1" applyBorder="1" applyAlignment="1">
      <alignment horizontal="center" vertical="top" wrapText="1"/>
    </xf>
    <xf numFmtId="0" fontId="6" fillId="7" borderId="17" xfId="0" applyFont="1" applyFill="1" applyBorder="1" applyAlignment="1">
      <alignment horizontal="center" wrapText="1"/>
    </xf>
    <xf numFmtId="0" fontId="6" fillId="7" borderId="14" xfId="0" applyFont="1" applyFill="1" applyBorder="1" applyAlignment="1">
      <alignment horizontal="center" wrapText="1"/>
    </xf>
    <xf numFmtId="0" fontId="6" fillId="7" borderId="16" xfId="0" applyFont="1" applyFill="1" applyBorder="1" applyAlignment="1">
      <alignment horizontal="center" wrapText="1"/>
    </xf>
    <xf numFmtId="2" fontId="6" fillId="13" borderId="17" xfId="0" applyNumberFormat="1" applyFont="1" applyFill="1" applyBorder="1" applyAlignment="1">
      <alignment horizontal="center" vertical="top" wrapText="1"/>
    </xf>
    <xf numFmtId="2" fontId="6" fillId="13" borderId="14" xfId="0" applyNumberFormat="1" applyFont="1" applyFill="1" applyBorder="1" applyAlignment="1">
      <alignment horizontal="center" vertical="top" wrapText="1"/>
    </xf>
    <xf numFmtId="2" fontId="6" fillId="13" borderId="16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1" fillId="37" borderId="10" xfId="0" applyFont="1" applyFill="1" applyBorder="1" applyAlignment="1">
      <alignment horizontal="center" wrapText="1"/>
    </xf>
    <xf numFmtId="188" fontId="1" fillId="4" borderId="17" xfId="0" applyNumberFormat="1" applyFont="1" applyFill="1" applyBorder="1" applyAlignment="1">
      <alignment horizontal="center"/>
    </xf>
    <xf numFmtId="188" fontId="1" fillId="4" borderId="16" xfId="0" applyNumberFormat="1" applyFont="1" applyFill="1" applyBorder="1" applyAlignment="1">
      <alignment horizontal="center"/>
    </xf>
    <xf numFmtId="0" fontId="0" fillId="4" borderId="16" xfId="0" applyFill="1" applyBorder="1" applyAlignment="1">
      <alignment/>
    </xf>
    <xf numFmtId="188" fontId="1" fillId="35" borderId="17" xfId="0" applyNumberFormat="1" applyFont="1" applyFill="1" applyBorder="1" applyAlignment="1">
      <alignment horizontal="center"/>
    </xf>
    <xf numFmtId="188" fontId="1" fillId="35" borderId="16" xfId="0" applyNumberFormat="1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 wrapText="1"/>
    </xf>
    <xf numFmtId="0" fontId="1" fillId="33" borderId="16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Q40"/>
  <sheetViews>
    <sheetView tabSelected="1" zoomScalePageLayoutView="0" workbookViewId="0" topLeftCell="A1">
      <selection activeCell="F31" sqref="F31"/>
    </sheetView>
  </sheetViews>
  <sheetFormatPr defaultColWidth="9.140625" defaultRowHeight="12.75"/>
  <cols>
    <col min="10" max="10" width="10.140625" style="0" customWidth="1"/>
  </cols>
  <sheetData>
    <row r="2" spans="1:17" ht="15.75">
      <c r="A2" s="62" t="s">
        <v>67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2.75">
      <c r="A3" s="63"/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</row>
    <row r="4" spans="1:17" ht="12.75">
      <c r="A4" s="64"/>
      <c r="B4" s="65"/>
      <c r="C4" s="65"/>
      <c r="D4" s="65"/>
      <c r="E4" s="66"/>
      <c r="F4" s="58" t="s">
        <v>24</v>
      </c>
      <c r="G4" s="67"/>
      <c r="H4" s="67"/>
      <c r="I4" s="67"/>
      <c r="J4" s="67"/>
      <c r="K4" s="67"/>
      <c r="L4" s="67"/>
      <c r="M4" s="67"/>
      <c r="N4" s="67"/>
      <c r="O4" s="67"/>
      <c r="P4" s="56"/>
      <c r="Q4" s="1"/>
    </row>
    <row r="5" spans="1:17" ht="12.75">
      <c r="A5" s="5"/>
      <c r="B5" s="68" t="s">
        <v>25</v>
      </c>
      <c r="C5" s="69"/>
      <c r="D5" s="69"/>
      <c r="E5" s="70"/>
      <c r="F5" s="71" t="s">
        <v>0</v>
      </c>
      <c r="G5" s="72"/>
      <c r="H5" s="72"/>
      <c r="I5" s="72"/>
      <c r="J5" s="72"/>
      <c r="K5" s="72"/>
      <c r="L5" s="72"/>
      <c r="M5" s="72"/>
      <c r="N5" s="73" t="s">
        <v>26</v>
      </c>
      <c r="O5" s="74"/>
      <c r="P5" s="77" t="s">
        <v>27</v>
      </c>
      <c r="Q5" s="80" t="s">
        <v>7</v>
      </c>
    </row>
    <row r="6" spans="1:17" ht="12.75">
      <c r="A6" s="6"/>
      <c r="B6" s="59" t="s">
        <v>28</v>
      </c>
      <c r="C6" s="59" t="s">
        <v>1</v>
      </c>
      <c r="D6" s="59" t="s">
        <v>29</v>
      </c>
      <c r="E6" s="85" t="s">
        <v>2</v>
      </c>
      <c r="F6" s="83" t="s">
        <v>30</v>
      </c>
      <c r="G6" s="83" t="s">
        <v>64</v>
      </c>
      <c r="H6" s="83" t="s">
        <v>31</v>
      </c>
      <c r="I6" s="83" t="s">
        <v>32</v>
      </c>
      <c r="J6" s="83" t="s">
        <v>33</v>
      </c>
      <c r="K6" s="83" t="s">
        <v>62</v>
      </c>
      <c r="L6" s="90" t="s">
        <v>34</v>
      </c>
      <c r="M6" s="92"/>
      <c r="N6" s="75"/>
      <c r="O6" s="76"/>
      <c r="P6" s="78"/>
      <c r="Q6" s="81"/>
    </row>
    <row r="7" spans="1:17" ht="94.5">
      <c r="A7" s="8"/>
      <c r="B7" s="60"/>
      <c r="C7" s="60"/>
      <c r="D7" s="60"/>
      <c r="E7" s="86"/>
      <c r="F7" s="84"/>
      <c r="G7" s="84"/>
      <c r="H7" s="84"/>
      <c r="I7" s="84"/>
      <c r="J7" s="84"/>
      <c r="K7" s="84"/>
      <c r="L7" s="30" t="s">
        <v>59</v>
      </c>
      <c r="M7" s="30" t="s">
        <v>61</v>
      </c>
      <c r="N7" s="7" t="s">
        <v>35</v>
      </c>
      <c r="O7" s="7" t="s">
        <v>36</v>
      </c>
      <c r="P7" s="79"/>
      <c r="Q7" s="82"/>
    </row>
    <row r="8" spans="1:17" ht="12.75">
      <c r="A8" s="39" t="s">
        <v>60</v>
      </c>
      <c r="B8" s="29"/>
      <c r="C8" s="29"/>
      <c r="D8" s="29"/>
      <c r="E8" s="10">
        <v>11</v>
      </c>
      <c r="F8" s="42">
        <v>2</v>
      </c>
      <c r="G8" s="43">
        <v>0</v>
      </c>
      <c r="H8" s="42">
        <v>3.4</v>
      </c>
      <c r="I8" s="42">
        <v>0</v>
      </c>
      <c r="J8" s="42">
        <v>1.22</v>
      </c>
      <c r="K8" s="42">
        <v>3.6</v>
      </c>
      <c r="L8" s="42">
        <v>0</v>
      </c>
      <c r="M8" s="42">
        <v>0.58</v>
      </c>
      <c r="N8" s="26">
        <v>0.1</v>
      </c>
      <c r="O8" s="26">
        <v>0.1</v>
      </c>
      <c r="P8" s="44">
        <v>0</v>
      </c>
      <c r="Q8" s="27">
        <f>SUM(F8:P8)</f>
        <v>11</v>
      </c>
    </row>
    <row r="9" spans="1:17" ht="24">
      <c r="A9" s="87" t="s">
        <v>37</v>
      </c>
      <c r="B9" s="88"/>
      <c r="C9" s="88"/>
      <c r="D9" s="89"/>
      <c r="E9" s="10">
        <v>528</v>
      </c>
      <c r="F9" s="90" t="s">
        <v>38</v>
      </c>
      <c r="G9" s="91"/>
      <c r="H9" s="91"/>
      <c r="I9" s="91"/>
      <c r="J9" s="91"/>
      <c r="K9" s="91"/>
      <c r="L9" s="91"/>
      <c r="M9" s="92"/>
      <c r="N9" s="93" t="s">
        <v>39</v>
      </c>
      <c r="O9" s="94"/>
      <c r="P9" s="9" t="s">
        <v>40</v>
      </c>
      <c r="Q9" s="9"/>
    </row>
    <row r="10" spans="1:17" ht="12.75">
      <c r="A10" s="95" t="s">
        <v>41</v>
      </c>
      <c r="B10" s="96"/>
      <c r="C10" s="96"/>
      <c r="D10" s="96"/>
      <c r="E10" s="97"/>
      <c r="F10" s="11">
        <f>F8*E9</f>
        <v>1056</v>
      </c>
      <c r="G10" s="11">
        <f>G8*E9</f>
        <v>0</v>
      </c>
      <c r="H10" s="11">
        <f>H8*E9</f>
        <v>1795.2</v>
      </c>
      <c r="I10" s="11">
        <v>0</v>
      </c>
      <c r="J10" s="11">
        <f>J8*E9</f>
        <v>644.16</v>
      </c>
      <c r="K10" s="11">
        <f>K8*E9</f>
        <v>1900.8</v>
      </c>
      <c r="L10" s="11">
        <v>0</v>
      </c>
      <c r="M10" s="11">
        <f>E9*M8</f>
        <v>306.23999999999995</v>
      </c>
      <c r="N10" s="11">
        <f>N8*E9</f>
        <v>52.800000000000004</v>
      </c>
      <c r="O10" s="11">
        <f>O8*E9</f>
        <v>52.800000000000004</v>
      </c>
      <c r="P10" s="11">
        <v>0</v>
      </c>
      <c r="Q10" s="11">
        <f>SUM(F10:P10)</f>
        <v>5808</v>
      </c>
    </row>
    <row r="11" spans="1:17" ht="12.75">
      <c r="A11" s="101" t="s">
        <v>42</v>
      </c>
      <c r="B11" s="101"/>
      <c r="C11" s="101"/>
      <c r="D11" s="101"/>
      <c r="E11" s="102"/>
      <c r="F11" s="98" t="s">
        <v>43</v>
      </c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100"/>
    </row>
    <row r="12" spans="1:17" ht="12.75">
      <c r="A12" s="109" t="s">
        <v>44</v>
      </c>
      <c r="B12" s="109"/>
      <c r="C12" s="109"/>
      <c r="D12" s="110"/>
      <c r="E12" s="12">
        <v>315812.0719</v>
      </c>
      <c r="F12" s="45"/>
      <c r="G12" s="13"/>
      <c r="H12" s="14"/>
      <c r="I12" s="13"/>
      <c r="J12" s="13"/>
      <c r="K12" s="13"/>
      <c r="L12" s="13"/>
      <c r="M12" s="13"/>
      <c r="N12" s="13"/>
      <c r="O12" s="13"/>
      <c r="P12" s="13"/>
      <c r="Q12" s="15"/>
    </row>
    <row r="13" spans="1:17" ht="12.75">
      <c r="A13" s="31"/>
      <c r="B13" s="103" t="s">
        <v>57</v>
      </c>
      <c r="C13" s="103"/>
      <c r="D13" s="32" t="s">
        <v>42</v>
      </c>
      <c r="E13" s="33" t="s">
        <v>58</v>
      </c>
      <c r="F13" s="45"/>
      <c r="G13" s="13"/>
      <c r="H13" s="14"/>
      <c r="I13" s="13"/>
      <c r="J13" s="13"/>
      <c r="K13" s="13"/>
      <c r="L13" s="13"/>
      <c r="M13" s="13"/>
      <c r="N13" s="13"/>
      <c r="O13" s="13"/>
      <c r="P13" s="13"/>
      <c r="Q13" s="15"/>
    </row>
    <row r="14" spans="1:17" ht="12.75">
      <c r="A14" s="16" t="s">
        <v>45</v>
      </c>
      <c r="B14" s="104">
        <v>5090.8</v>
      </c>
      <c r="C14" s="106"/>
      <c r="D14" s="34">
        <v>4600.2</v>
      </c>
      <c r="E14" s="35"/>
      <c r="F14" s="17">
        <f>F8*E9</f>
        <v>1056</v>
      </c>
      <c r="G14" s="17">
        <v>2148.282</v>
      </c>
      <c r="H14" s="18">
        <f>H8*E9</f>
        <v>1795.2</v>
      </c>
      <c r="I14" s="17">
        <v>0</v>
      </c>
      <c r="J14" s="17">
        <v>12516.35</v>
      </c>
      <c r="K14" s="17">
        <f>K8*E9</f>
        <v>1900.8</v>
      </c>
      <c r="L14" s="17">
        <v>0</v>
      </c>
      <c r="M14" s="17">
        <v>1500</v>
      </c>
      <c r="N14" s="36">
        <v>0</v>
      </c>
      <c r="O14" s="36">
        <v>0</v>
      </c>
      <c r="P14" s="17">
        <v>0</v>
      </c>
      <c r="Q14" s="19">
        <f aca="true" t="shared" si="0" ref="Q14:Q25">SUM(F14:P14)</f>
        <v>20916.632</v>
      </c>
    </row>
    <row r="15" spans="1:17" ht="12.75">
      <c r="A15" s="16" t="s">
        <v>46</v>
      </c>
      <c r="B15" s="104">
        <v>5090.8</v>
      </c>
      <c r="C15" s="105"/>
      <c r="D15" s="34">
        <v>4018.3</v>
      </c>
      <c r="E15" s="35"/>
      <c r="F15" s="17">
        <v>1056</v>
      </c>
      <c r="G15" s="17">
        <v>2148.282</v>
      </c>
      <c r="H15" s="18">
        <v>1795.2</v>
      </c>
      <c r="I15" s="17">
        <v>0</v>
      </c>
      <c r="J15" s="17">
        <v>12516.35</v>
      </c>
      <c r="K15" s="17">
        <v>1900.8</v>
      </c>
      <c r="L15" s="17">
        <v>0</v>
      </c>
      <c r="M15" s="17">
        <v>1000</v>
      </c>
      <c r="N15" s="36">
        <v>0</v>
      </c>
      <c r="O15" s="36">
        <v>0</v>
      </c>
      <c r="P15" s="17">
        <v>0</v>
      </c>
      <c r="Q15" s="19">
        <f t="shared" si="0"/>
        <v>20416.632</v>
      </c>
    </row>
    <row r="16" spans="1:17" ht="12.75">
      <c r="A16" s="16" t="s">
        <v>19</v>
      </c>
      <c r="B16" s="104">
        <v>5090.8</v>
      </c>
      <c r="C16" s="105"/>
      <c r="D16" s="34">
        <v>5078.7</v>
      </c>
      <c r="E16" s="35"/>
      <c r="F16" s="17">
        <v>1056</v>
      </c>
      <c r="G16" s="17">
        <v>2148.282</v>
      </c>
      <c r="H16" s="18">
        <v>1795.2</v>
      </c>
      <c r="I16" s="17">
        <v>0</v>
      </c>
      <c r="J16" s="17">
        <v>12516.35</v>
      </c>
      <c r="K16" s="17">
        <v>1900.8</v>
      </c>
      <c r="L16" s="17">
        <v>0</v>
      </c>
      <c r="M16" s="17">
        <v>0</v>
      </c>
      <c r="N16" s="36">
        <v>0</v>
      </c>
      <c r="O16" s="36">
        <v>0</v>
      </c>
      <c r="P16" s="17">
        <v>0</v>
      </c>
      <c r="Q16" s="19">
        <f t="shared" si="0"/>
        <v>19416.632</v>
      </c>
    </row>
    <row r="17" spans="1:17" ht="12.75">
      <c r="A17" s="16" t="s">
        <v>47</v>
      </c>
      <c r="B17" s="104">
        <v>5090.8</v>
      </c>
      <c r="C17" s="105"/>
      <c r="D17" s="34">
        <v>4070</v>
      </c>
      <c r="E17" s="35"/>
      <c r="F17" s="17">
        <v>1056</v>
      </c>
      <c r="G17" s="17">
        <v>2148.282</v>
      </c>
      <c r="H17" s="18">
        <v>1795.2</v>
      </c>
      <c r="I17" s="17">
        <v>0</v>
      </c>
      <c r="J17" s="17">
        <v>12516.35</v>
      </c>
      <c r="K17" s="17">
        <v>1900.8</v>
      </c>
      <c r="L17" s="17">
        <v>0</v>
      </c>
      <c r="M17" s="17">
        <v>700</v>
      </c>
      <c r="N17" s="36">
        <v>0</v>
      </c>
      <c r="O17" s="36">
        <v>0</v>
      </c>
      <c r="P17" s="17">
        <v>0</v>
      </c>
      <c r="Q17" s="19">
        <f t="shared" si="0"/>
        <v>20116.632</v>
      </c>
    </row>
    <row r="18" spans="1:17" ht="12.75">
      <c r="A18" s="16" t="s">
        <v>21</v>
      </c>
      <c r="B18" s="104">
        <v>5090.8</v>
      </c>
      <c r="C18" s="105"/>
      <c r="D18" s="34">
        <v>5027</v>
      </c>
      <c r="E18" s="35"/>
      <c r="F18" s="17">
        <v>1056</v>
      </c>
      <c r="G18" s="17">
        <v>2148.282</v>
      </c>
      <c r="H18" s="18">
        <v>1795.2</v>
      </c>
      <c r="I18" s="17">
        <v>0</v>
      </c>
      <c r="J18" s="17">
        <v>12516.35</v>
      </c>
      <c r="K18" s="17">
        <v>1900.8</v>
      </c>
      <c r="L18" s="17">
        <v>0</v>
      </c>
      <c r="M18" s="17">
        <v>2000</v>
      </c>
      <c r="N18" s="36">
        <v>0</v>
      </c>
      <c r="O18" s="36">
        <v>0</v>
      </c>
      <c r="P18" s="17">
        <v>0</v>
      </c>
      <c r="Q18" s="19">
        <f t="shared" si="0"/>
        <v>21416.632</v>
      </c>
    </row>
    <row r="19" spans="1:17" ht="12.75">
      <c r="A19" s="16" t="s">
        <v>9</v>
      </c>
      <c r="B19" s="104">
        <v>5090.8</v>
      </c>
      <c r="C19" s="105"/>
      <c r="D19" s="34">
        <v>4548.5</v>
      </c>
      <c r="E19" s="35"/>
      <c r="F19" s="17">
        <v>1056</v>
      </c>
      <c r="G19" s="17">
        <v>2148.282</v>
      </c>
      <c r="H19" s="18">
        <v>1795.2</v>
      </c>
      <c r="I19" s="17">
        <v>0</v>
      </c>
      <c r="J19" s="17">
        <v>12516.35</v>
      </c>
      <c r="K19" s="17">
        <v>1900.8</v>
      </c>
      <c r="L19" s="17">
        <v>0</v>
      </c>
      <c r="M19" s="17">
        <f>25500+951.8</f>
        <v>26451.8</v>
      </c>
      <c r="N19" s="36">
        <v>0</v>
      </c>
      <c r="O19" s="36">
        <v>0</v>
      </c>
      <c r="P19" s="17">
        <v>0</v>
      </c>
      <c r="Q19" s="19">
        <f t="shared" si="0"/>
        <v>45868.432</v>
      </c>
    </row>
    <row r="20" spans="1:17" ht="12.75">
      <c r="A20" s="16" t="s">
        <v>3</v>
      </c>
      <c r="B20" s="104">
        <v>5090.8</v>
      </c>
      <c r="C20" s="105"/>
      <c r="D20" s="34">
        <v>4548.5</v>
      </c>
      <c r="E20" s="35"/>
      <c r="F20" s="17">
        <v>1056</v>
      </c>
      <c r="G20" s="17">
        <v>2148.282</v>
      </c>
      <c r="H20" s="18">
        <v>1795.2</v>
      </c>
      <c r="I20" s="17">
        <v>0</v>
      </c>
      <c r="J20" s="17">
        <v>12516.35</v>
      </c>
      <c r="K20" s="17">
        <v>1900.8</v>
      </c>
      <c r="L20" s="17">
        <v>0</v>
      </c>
      <c r="M20" s="17">
        <f>1700+1054</f>
        <v>2754</v>
      </c>
      <c r="N20" s="36">
        <v>2612</v>
      </c>
      <c r="O20" s="36">
        <v>0</v>
      </c>
      <c r="P20" s="17">
        <v>0</v>
      </c>
      <c r="Q20" s="19">
        <f t="shared" si="0"/>
        <v>24782.632</v>
      </c>
    </row>
    <row r="21" spans="1:17" ht="12.75">
      <c r="A21" s="16" t="s">
        <v>11</v>
      </c>
      <c r="B21" s="104">
        <v>5090.8</v>
      </c>
      <c r="C21" s="105"/>
      <c r="D21" s="34">
        <v>4548.5</v>
      </c>
      <c r="E21" s="35"/>
      <c r="F21" s="17">
        <v>1056</v>
      </c>
      <c r="G21" s="17">
        <v>2148.282</v>
      </c>
      <c r="H21" s="18">
        <v>1795.2</v>
      </c>
      <c r="I21" s="17">
        <v>0</v>
      </c>
      <c r="J21" s="17">
        <v>12516.35</v>
      </c>
      <c r="K21" s="17">
        <v>1900.8</v>
      </c>
      <c r="L21" s="17">
        <v>0</v>
      </c>
      <c r="M21" s="17">
        <v>1054</v>
      </c>
      <c r="N21" s="36">
        <v>0</v>
      </c>
      <c r="O21" s="36">
        <v>0</v>
      </c>
      <c r="P21" s="17">
        <v>0</v>
      </c>
      <c r="Q21" s="19">
        <f t="shared" si="0"/>
        <v>20470.632</v>
      </c>
    </row>
    <row r="22" spans="1:17" ht="12.75">
      <c r="A22" s="16" t="s">
        <v>48</v>
      </c>
      <c r="B22" s="104">
        <v>5090.8</v>
      </c>
      <c r="C22" s="105"/>
      <c r="D22" s="34">
        <v>4548.5</v>
      </c>
      <c r="E22" s="35"/>
      <c r="F22" s="17">
        <v>1056</v>
      </c>
      <c r="G22" s="17">
        <v>2148.282</v>
      </c>
      <c r="H22" s="18">
        <v>1795.2</v>
      </c>
      <c r="I22" s="17">
        <v>0</v>
      </c>
      <c r="J22" s="17">
        <v>12516.35</v>
      </c>
      <c r="K22" s="17">
        <v>1900.8</v>
      </c>
      <c r="L22" s="17">
        <v>0</v>
      </c>
      <c r="M22" s="17">
        <v>3741</v>
      </c>
      <c r="N22" s="36">
        <v>0</v>
      </c>
      <c r="O22" s="36">
        <v>0</v>
      </c>
      <c r="P22" s="17">
        <v>0</v>
      </c>
      <c r="Q22" s="19">
        <f t="shared" si="0"/>
        <v>23157.632</v>
      </c>
    </row>
    <row r="23" spans="1:17" ht="12.75">
      <c r="A23" s="16" t="s">
        <v>49</v>
      </c>
      <c r="B23" s="104">
        <v>5090.8</v>
      </c>
      <c r="C23" s="105"/>
      <c r="D23" s="34">
        <v>4548.5</v>
      </c>
      <c r="E23" s="35"/>
      <c r="F23" s="17">
        <v>1056</v>
      </c>
      <c r="G23" s="17">
        <v>2148.282</v>
      </c>
      <c r="H23" s="18">
        <v>1795.2</v>
      </c>
      <c r="I23" s="17">
        <v>0</v>
      </c>
      <c r="J23" s="17">
        <v>12516.35</v>
      </c>
      <c r="K23" s="17">
        <v>1900.8</v>
      </c>
      <c r="L23" s="17">
        <v>0</v>
      </c>
      <c r="M23" s="17">
        <v>0</v>
      </c>
      <c r="N23" s="36">
        <v>0</v>
      </c>
      <c r="O23" s="36">
        <v>0</v>
      </c>
      <c r="P23" s="17">
        <v>0</v>
      </c>
      <c r="Q23" s="19">
        <f t="shared" si="0"/>
        <v>19416.632</v>
      </c>
    </row>
    <row r="24" spans="1:17" ht="12.75">
      <c r="A24" s="16" t="s">
        <v>50</v>
      </c>
      <c r="B24" s="104">
        <v>5090.8</v>
      </c>
      <c r="C24" s="105"/>
      <c r="D24" s="34">
        <v>4548.5</v>
      </c>
      <c r="E24" s="35"/>
      <c r="F24" s="17">
        <v>1056</v>
      </c>
      <c r="G24" s="17">
        <v>2148.282</v>
      </c>
      <c r="H24" s="18">
        <v>1795.2</v>
      </c>
      <c r="I24" s="17">
        <v>0</v>
      </c>
      <c r="J24" s="17">
        <v>12516.35</v>
      </c>
      <c r="K24" s="17">
        <v>1900.8</v>
      </c>
      <c r="L24" s="17">
        <v>0</v>
      </c>
      <c r="M24" s="17">
        <v>35000</v>
      </c>
      <c r="N24" s="36">
        <v>0</v>
      </c>
      <c r="O24" s="36">
        <v>0</v>
      </c>
      <c r="P24" s="17">
        <v>0</v>
      </c>
      <c r="Q24" s="19">
        <f t="shared" si="0"/>
        <v>54416.632</v>
      </c>
    </row>
    <row r="25" spans="1:17" ht="12.75">
      <c r="A25" s="16" t="s">
        <v>51</v>
      </c>
      <c r="B25" s="104">
        <v>5090.8</v>
      </c>
      <c r="C25" s="105"/>
      <c r="D25" s="34">
        <v>4018.3</v>
      </c>
      <c r="E25" s="35"/>
      <c r="F25" s="17">
        <v>1056</v>
      </c>
      <c r="G25" s="17">
        <v>2148.282</v>
      </c>
      <c r="H25" s="18">
        <v>1795.2</v>
      </c>
      <c r="I25" s="17">
        <v>0</v>
      </c>
      <c r="J25" s="17">
        <v>12516.35</v>
      </c>
      <c r="K25" s="17">
        <v>1900.8</v>
      </c>
      <c r="L25" s="17">
        <v>0</v>
      </c>
      <c r="M25" s="17">
        <v>274.62</v>
      </c>
      <c r="N25" s="36">
        <v>0</v>
      </c>
      <c r="O25" s="36">
        <v>0</v>
      </c>
      <c r="P25" s="17">
        <v>0</v>
      </c>
      <c r="Q25" s="19">
        <f t="shared" si="0"/>
        <v>19691.252</v>
      </c>
    </row>
    <row r="26" spans="1:17" ht="12.75">
      <c r="A26" s="40" t="s">
        <v>10</v>
      </c>
      <c r="B26" s="104">
        <v>0</v>
      </c>
      <c r="C26" s="105"/>
      <c r="D26" s="34">
        <f>15200+22800+22800+22800</f>
        <v>83600</v>
      </c>
      <c r="E26" s="23"/>
      <c r="F26" s="17"/>
      <c r="G26" s="17"/>
      <c r="H26" s="17"/>
      <c r="I26" s="17"/>
      <c r="J26" s="17"/>
      <c r="K26" s="17"/>
      <c r="L26" s="17"/>
      <c r="M26" s="17"/>
      <c r="N26" s="36"/>
      <c r="O26" s="36"/>
      <c r="P26" s="17"/>
      <c r="Q26" s="19"/>
    </row>
    <row r="27" spans="1:17" ht="12.75">
      <c r="A27" s="20" t="s">
        <v>2</v>
      </c>
      <c r="B27" s="107">
        <f>SUM(B14:B26)</f>
        <v>61089.60000000001</v>
      </c>
      <c r="C27" s="108"/>
      <c r="D27" s="37">
        <f>SUM(D14:D26)</f>
        <v>137703.5</v>
      </c>
      <c r="E27" s="21"/>
      <c r="F27" s="21">
        <f aca="true" t="shared" si="1" ref="F27:Q27">SUM(F14:F26)</f>
        <v>12672</v>
      </c>
      <c r="G27" s="21">
        <f t="shared" si="1"/>
        <v>25779.383999999995</v>
      </c>
      <c r="H27" s="21">
        <f t="shared" si="1"/>
        <v>21542.400000000005</v>
      </c>
      <c r="I27" s="21">
        <f t="shared" si="1"/>
        <v>0</v>
      </c>
      <c r="J27" s="21">
        <f t="shared" si="1"/>
        <v>150196.20000000004</v>
      </c>
      <c r="K27" s="21">
        <f t="shared" si="1"/>
        <v>22809.599999999995</v>
      </c>
      <c r="L27" s="21">
        <f t="shared" si="1"/>
        <v>0</v>
      </c>
      <c r="M27" s="21">
        <f t="shared" si="1"/>
        <v>74475.42</v>
      </c>
      <c r="N27" s="37">
        <f t="shared" si="1"/>
        <v>2612</v>
      </c>
      <c r="O27" s="37">
        <f t="shared" si="1"/>
        <v>0</v>
      </c>
      <c r="P27" s="21">
        <f t="shared" si="1"/>
        <v>0</v>
      </c>
      <c r="Q27" s="22">
        <f t="shared" si="1"/>
        <v>310087.004</v>
      </c>
    </row>
    <row r="28" spans="1:17" ht="12.75">
      <c r="A28" s="24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25" t="s">
        <v>52</v>
      </c>
      <c r="P28" s="61">
        <f>E12+D27-Q27</f>
        <v>143428.56789999997</v>
      </c>
      <c r="Q28" s="61"/>
    </row>
    <row r="29" spans="1:3" ht="12.75">
      <c r="A29" s="2" t="s">
        <v>17</v>
      </c>
      <c r="B29">
        <v>1500</v>
      </c>
      <c r="C29" s="2" t="s">
        <v>68</v>
      </c>
    </row>
    <row r="30" spans="1:3" ht="12.75">
      <c r="A30" s="2" t="s">
        <v>18</v>
      </c>
      <c r="B30">
        <v>1000</v>
      </c>
      <c r="C30" s="2" t="s">
        <v>63</v>
      </c>
    </row>
    <row r="31" spans="1:5" ht="12.75">
      <c r="A31" t="s">
        <v>20</v>
      </c>
      <c r="B31">
        <v>700</v>
      </c>
      <c r="C31" t="s">
        <v>69</v>
      </c>
      <c r="E31" s="2"/>
    </row>
    <row r="32" spans="1:3" ht="12.75">
      <c r="A32" t="s">
        <v>21</v>
      </c>
      <c r="B32">
        <v>2000</v>
      </c>
      <c r="C32" t="s">
        <v>65</v>
      </c>
    </row>
    <row r="33" spans="1:3" ht="12.75">
      <c r="A33" s="2" t="s">
        <v>9</v>
      </c>
      <c r="B33">
        <v>25500</v>
      </c>
      <c r="C33" t="s">
        <v>23</v>
      </c>
    </row>
    <row r="34" spans="2:3" ht="12.75">
      <c r="B34">
        <v>951.8</v>
      </c>
      <c r="C34" s="2" t="s">
        <v>53</v>
      </c>
    </row>
    <row r="35" spans="1:5" ht="12.75">
      <c r="A35" s="2" t="s">
        <v>3</v>
      </c>
      <c r="B35">
        <v>1700</v>
      </c>
      <c r="C35" s="2" t="s">
        <v>70</v>
      </c>
      <c r="E35" s="2"/>
    </row>
    <row r="36" spans="1:3" ht="12.75">
      <c r="A36" s="2" t="s">
        <v>3</v>
      </c>
      <c r="B36">
        <v>1054</v>
      </c>
      <c r="C36" t="s">
        <v>53</v>
      </c>
    </row>
    <row r="37" spans="1:3" ht="12.75">
      <c r="A37" s="2" t="s">
        <v>11</v>
      </c>
      <c r="B37">
        <v>1054</v>
      </c>
      <c r="C37" s="2" t="s">
        <v>53</v>
      </c>
    </row>
    <row r="38" spans="1:3" ht="12.75">
      <c r="A38" s="2" t="s">
        <v>12</v>
      </c>
      <c r="B38">
        <v>3741</v>
      </c>
      <c r="C38" s="2" t="s">
        <v>71</v>
      </c>
    </row>
    <row r="39" spans="1:3" ht="12.75">
      <c r="A39" s="2" t="s">
        <v>15</v>
      </c>
      <c r="B39">
        <v>35000</v>
      </c>
      <c r="C39" t="s">
        <v>72</v>
      </c>
    </row>
    <row r="40" spans="1:3" ht="12.75">
      <c r="A40" s="2" t="s">
        <v>16</v>
      </c>
      <c r="B40">
        <v>274.62</v>
      </c>
      <c r="C40" t="s">
        <v>73</v>
      </c>
    </row>
  </sheetData>
  <sheetProtection/>
  <mergeCells count="43">
    <mergeCell ref="Q5:Q7"/>
    <mergeCell ref="B6:B7"/>
    <mergeCell ref="G6:G7"/>
    <mergeCell ref="H6:H7"/>
    <mergeCell ref="A2:Q2"/>
    <mergeCell ref="A3:Q3"/>
    <mergeCell ref="A4:E4"/>
    <mergeCell ref="F4:P4"/>
    <mergeCell ref="B5:E5"/>
    <mergeCell ref="F5:M5"/>
    <mergeCell ref="C6:C7"/>
    <mergeCell ref="D6:D7"/>
    <mergeCell ref="E6:E7"/>
    <mergeCell ref="F6:F7"/>
    <mergeCell ref="N5:O6"/>
    <mergeCell ref="P5:P7"/>
    <mergeCell ref="I6:I7"/>
    <mergeCell ref="J6:J7"/>
    <mergeCell ref="K6:K7"/>
    <mergeCell ref="L6:M6"/>
    <mergeCell ref="N9:O9"/>
    <mergeCell ref="A10:E10"/>
    <mergeCell ref="A11:E11"/>
    <mergeCell ref="F11:Q11"/>
    <mergeCell ref="A12:D12"/>
    <mergeCell ref="B13:C13"/>
    <mergeCell ref="A9:D9"/>
    <mergeCell ref="F9:M9"/>
    <mergeCell ref="B14:C14"/>
    <mergeCell ref="B15:C15"/>
    <mergeCell ref="B16:C16"/>
    <mergeCell ref="B17:C17"/>
    <mergeCell ref="B18:C18"/>
    <mergeCell ref="B19:C19"/>
    <mergeCell ref="B26:C26"/>
    <mergeCell ref="B27:C27"/>
    <mergeCell ref="P28:Q28"/>
    <mergeCell ref="B20:C20"/>
    <mergeCell ref="B21:C21"/>
    <mergeCell ref="B22:C22"/>
    <mergeCell ref="B23:C23"/>
    <mergeCell ref="B24:C24"/>
    <mergeCell ref="B25:C25"/>
  </mergeCells>
  <printOptions/>
  <pageMargins left="0.7" right="0.7" top="0.75" bottom="0.75" header="0.3" footer="0.3"/>
  <pageSetup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3:Q15"/>
  <sheetViews>
    <sheetView zoomScalePageLayoutView="0" workbookViewId="0" topLeftCell="A1">
      <selection activeCell="D32" sqref="D32"/>
    </sheetView>
  </sheetViews>
  <sheetFormatPr defaultColWidth="9.140625" defaultRowHeight="12.75"/>
  <sheetData>
    <row r="3" spans="1:17" ht="12.75">
      <c r="A3" s="57" t="s">
        <v>66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12.75">
      <c r="A4" s="46" t="s">
        <v>4</v>
      </c>
      <c r="B4" s="47"/>
      <c r="C4" s="48"/>
      <c r="D4" s="46"/>
      <c r="E4" s="47"/>
      <c r="F4" s="47"/>
      <c r="G4" s="47"/>
      <c r="H4" s="47"/>
      <c r="I4" s="47"/>
      <c r="J4" s="47"/>
      <c r="K4" s="47"/>
      <c r="L4" s="47"/>
      <c r="M4" s="48"/>
      <c r="N4" s="1" t="s">
        <v>5</v>
      </c>
      <c r="O4" s="1" t="s">
        <v>6</v>
      </c>
      <c r="P4" s="58" t="s">
        <v>22</v>
      </c>
      <c r="Q4" s="56"/>
    </row>
    <row r="5" spans="1:17" ht="29.25" customHeight="1">
      <c r="A5" s="49" t="s">
        <v>3</v>
      </c>
      <c r="B5" s="50"/>
      <c r="C5" s="51"/>
      <c r="D5" s="52" t="s">
        <v>13</v>
      </c>
      <c r="E5" s="53"/>
      <c r="F5" s="53"/>
      <c r="G5" s="53"/>
      <c r="H5" s="53"/>
      <c r="I5" s="53"/>
      <c r="J5" s="53"/>
      <c r="K5" s="53"/>
      <c r="L5" s="53"/>
      <c r="M5" s="54"/>
      <c r="N5" s="41" t="s">
        <v>14</v>
      </c>
      <c r="O5" s="4">
        <v>0.8</v>
      </c>
      <c r="P5" s="55"/>
      <c r="Q5" s="56"/>
    </row>
    <row r="6" spans="1:17" ht="12.75">
      <c r="A6" s="38" t="s">
        <v>7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 t="s">
        <v>8</v>
      </c>
      <c r="Q6" s="38">
        <v>2.612</v>
      </c>
    </row>
    <row r="11" spans="5:14" ht="12.75">
      <c r="E11" s="28" t="s">
        <v>54</v>
      </c>
      <c r="F11" s="28"/>
      <c r="G11" s="28"/>
      <c r="H11" s="28"/>
      <c r="I11" s="28"/>
      <c r="J11" s="28"/>
      <c r="K11" s="28"/>
      <c r="L11" s="28"/>
      <c r="M11" s="28"/>
      <c r="N11" s="28"/>
    </row>
    <row r="12" spans="5:14" ht="12.75">
      <c r="E12" s="28"/>
      <c r="F12" s="28"/>
      <c r="G12" s="28"/>
      <c r="H12" s="28"/>
      <c r="I12" s="28"/>
      <c r="J12" s="28"/>
      <c r="K12" s="28"/>
      <c r="L12" s="28"/>
      <c r="M12" s="28"/>
      <c r="N12" s="28"/>
    </row>
    <row r="13" spans="5:14" ht="12.75">
      <c r="E13" s="28"/>
      <c r="F13" s="28"/>
      <c r="G13" s="28"/>
      <c r="H13" s="28"/>
      <c r="I13" s="28"/>
      <c r="J13" s="28"/>
      <c r="K13" s="28"/>
      <c r="L13" s="28"/>
      <c r="M13" s="28"/>
      <c r="N13" s="28"/>
    </row>
    <row r="14" spans="5:14" ht="12.75">
      <c r="E14" s="28" t="s">
        <v>55</v>
      </c>
      <c r="F14" s="28" t="s">
        <v>56</v>
      </c>
      <c r="G14" s="28"/>
      <c r="H14" s="28"/>
      <c r="I14" s="28"/>
      <c r="J14" s="28"/>
      <c r="K14" s="28"/>
      <c r="L14" s="28"/>
      <c r="M14" s="28"/>
      <c r="N14" s="28"/>
    </row>
    <row r="15" spans="5:14" ht="12.75">
      <c r="E15" s="28"/>
      <c r="F15" s="28"/>
      <c r="G15" s="28"/>
      <c r="H15" s="28"/>
      <c r="I15" s="28"/>
      <c r="J15" s="28"/>
      <c r="K15" s="28"/>
      <c r="L15" s="28"/>
      <c r="M15" s="28"/>
      <c r="N15" s="28"/>
    </row>
  </sheetData>
  <sheetProtection/>
  <mergeCells count="7">
    <mergeCell ref="A3:Q3"/>
    <mergeCell ref="A4:C4"/>
    <mergeCell ref="D4:M4"/>
    <mergeCell ref="P4:Q4"/>
    <mergeCell ref="A5:C5"/>
    <mergeCell ref="D5:M5"/>
    <mergeCell ref="P5:Q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2020-07-06T13:05:30Z</cp:lastPrinted>
  <dcterms:created xsi:type="dcterms:W3CDTF">1996-10-08T23:32:33Z</dcterms:created>
  <dcterms:modified xsi:type="dcterms:W3CDTF">2024-02-13T07:44:43Z</dcterms:modified>
  <cp:category/>
  <cp:version/>
  <cp:contentType/>
  <cp:contentStatus/>
</cp:coreProperties>
</file>