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23" sheetId="1" r:id="rId1"/>
    <sheet name="работы 2023" sheetId="2" r:id="rId2"/>
  </sheets>
  <definedNames>
    <definedName name="_xlnm.Print_Area" localSheetId="0">'2023'!$A$29:$I$36</definedName>
    <definedName name="_xlnm.Print_Area" localSheetId="1">'работы 2023'!$A$2:$O$24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100-известь
420-лампочки
9432,95-очистка подвала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3750,09-покос</t>
        </r>
      </text>
    </comment>
    <comment ref="M23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1500-замена эл.питания на ВэПС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1289,70-технич.обслуживание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<sst xmlns="http://schemas.openxmlformats.org/spreadsheetml/2006/main" count="94" uniqueCount="77">
  <si>
    <t>Содержание</t>
  </si>
  <si>
    <t>март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</si>
  <si>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</si>
  <si>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</si>
  <si>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</si>
  <si>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</si>
  <si>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</si>
  <si>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</si>
  <si>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</si>
  <si>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</si>
  <si>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</si>
  <si>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</si>
  <si>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</si>
  <si>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</si>
  <si>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</si>
  <si>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</si>
  <si>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</si>
  <si>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</si>
  <si>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</si>
  <si>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</si>
  <si>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</si>
  <si>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</si>
  <si>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</si>
  <si>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</si>
  <si>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</si>
  <si>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</si>
  <si>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</si>
  <si>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</si>
  <si>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</si>
  <si>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</si>
  <si>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</si>
  <si>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</si>
  <si>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</si>
  <si>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</si>
  <si>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</si>
  <si>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</si>
  <si>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</si>
  <si>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</si>
  <si>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</si>
  <si>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</si>
  <si>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</si>
  <si>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</si>
  <si>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</si>
  <si>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</si>
  <si>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</si>
  <si>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</si>
  <si>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</si>
  <si>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</si>
  <si>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</si>
  <si>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</si>
  <si>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</si>
  <si>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</si>
  <si>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</si>
  <si>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</si>
  <si>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</si>
  <si>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</si>
  <si>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</si>
  <si>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лампочки</t>
  </si>
  <si>
    <t>Разборка трубопроводов из водогазопроводных труб диаметром: до 32 мм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</si>
  <si>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</si>
  <si>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Гидравлическое испытание трубопроводов систем отопления, водопровода и горячего водоснабжения диаметром: до 50 мм</t>
  </si>
  <si>
    <t>Работы по уборке придомовой территории</t>
  </si>
  <si>
    <t>общехозяйственные расходы</t>
  </si>
  <si>
    <t>100 м трубопровода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</si>
  <si>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</si>
  <si>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1 шт.</t>
  </si>
  <si>
    <t>известь</t>
  </si>
  <si>
    <t>Информация о доходах и расходах по дому __Осенняя 21__на 2023год.</t>
  </si>
  <si>
    <t>Перечень выполненных работ по сметам за 2023 год по дому Осенняя 21</t>
  </si>
  <si>
    <t>очистка подвала</t>
  </si>
  <si>
    <t>х/в,отопление</t>
  </si>
  <si>
    <t>подвал-отопление полотенцесушитель</t>
  </si>
  <si>
    <t>Смена цанги у трубопроводов диаметром: до 20мм</t>
  </si>
  <si>
    <t>100 шт</t>
  </si>
  <si>
    <t>кв.6-3 (стояк отопления)</t>
  </si>
  <si>
    <t>замена эл.питания на ВэПС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</si>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</sst>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#,##0.0000_р_."/>
    <numFmt numFmtId="178" formatCode="#,##0.0_р_.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2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74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3" borderId="10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6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174" fontId="9" fillId="35" borderId="10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39" borderId="0" xfId="0" applyFont="1" applyFill="1" applyAlignment="1">
      <alignment/>
    </xf>
    <xf numFmtId="0" fontId="12" fillId="35" borderId="16" xfId="0" applyNumberFormat="1" applyFont="1" applyFill="1" applyBorder="1" applyAlignment="1">
      <alignment wrapText="1"/>
    </xf>
    <xf numFmtId="2" fontId="1" fillId="35" borderId="14" xfId="0" applyNumberFormat="1" applyFont="1" applyFill="1" applyBorder="1" applyAlignment="1">
      <alignment horizontal="center" vertical="top"/>
    </xf>
    <xf numFmtId="2" fontId="1" fillId="35" borderId="17" xfId="0" applyNumberFormat="1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vertical="top" wrapText="1"/>
    </xf>
    <xf numFmtId="2" fontId="7" fillId="35" borderId="15" xfId="0" applyNumberFormat="1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8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2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74" fontId="8" fillId="0" borderId="19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7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4" fontId="1" fillId="40" borderId="16" xfId="0" applyNumberFormat="1" applyFont="1" applyFill="1" applyBorder="1" applyAlignment="1">
      <alignment horizontal="center"/>
    </xf>
    <xf numFmtId="174" fontId="1" fillId="40" borderId="15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74" fontId="1" fillId="35" borderId="16" xfId="0" applyNumberFormat="1" applyFont="1" applyFill="1" applyBorder="1" applyAlignment="1">
      <alignment horizontal="center"/>
    </xf>
    <xf numFmtId="174" fontId="1" fillId="35" borderId="15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wrapText="1"/>
    </xf>
    <xf numFmtId="0" fontId="0" fillId="40" borderId="15" xfId="0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4"/>
  <sheetViews>
    <sheetView tabSelected="1" workbookViewId="0" topLeftCell="A1">
      <selection activeCell="G41" sqref="G41"/>
    </sheetView>
  </sheetViews>
  <sheetFormatPr defaultColWidth="9.00390625" defaultRowHeight="12.75"/>
  <cols>
    <col min="2" max="2" width="7.75390625" style="0" customWidth="1"/>
    <col min="3" max="3" width="6.125" style="0" customWidth="1"/>
    <col min="7" max="7" width="6.875" style="0" customWidth="1"/>
  </cols>
  <sheetData>
    <row r="2" spans="1:17" ht="15.75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2.75">
      <c r="A4" s="80"/>
      <c r="B4" s="107"/>
      <c r="C4" s="107"/>
      <c r="D4" s="107"/>
      <c r="E4" s="108"/>
      <c r="F4" s="50" t="s">
        <v>18</v>
      </c>
      <c r="G4" s="81"/>
      <c r="H4" s="81"/>
      <c r="I4" s="81"/>
      <c r="J4" s="81"/>
      <c r="K4" s="81"/>
      <c r="L4" s="81"/>
      <c r="M4" s="81"/>
      <c r="N4" s="81"/>
      <c r="O4" s="81"/>
      <c r="P4" s="51"/>
      <c r="Q4" s="1"/>
    </row>
    <row r="5" spans="1:17" ht="12.75">
      <c r="A5" s="3"/>
      <c r="B5" s="109" t="s">
        <v>19</v>
      </c>
      <c r="C5" s="110"/>
      <c r="D5" s="110"/>
      <c r="E5" s="111"/>
      <c r="F5" s="82" t="s">
        <v>0</v>
      </c>
      <c r="G5" s="83"/>
      <c r="H5" s="83"/>
      <c r="I5" s="83"/>
      <c r="J5" s="83"/>
      <c r="K5" s="83"/>
      <c r="L5" s="83"/>
      <c r="M5" s="83"/>
      <c r="N5" s="84" t="s">
        <v>20</v>
      </c>
      <c r="O5" s="85"/>
      <c r="P5" s="88" t="s">
        <v>21</v>
      </c>
      <c r="Q5" s="91" t="s">
        <v>7</v>
      </c>
    </row>
    <row r="6" spans="1:17" ht="12.75">
      <c r="A6" s="4"/>
      <c r="B6" s="61" t="s">
        <v>22</v>
      </c>
      <c r="C6" s="61" t="s">
        <v>2</v>
      </c>
      <c r="D6" s="61" t="s">
        <v>53</v>
      </c>
      <c r="E6" s="76" t="s">
        <v>3</v>
      </c>
      <c r="F6" s="74" t="s">
        <v>23</v>
      </c>
      <c r="G6" s="74" t="s">
        <v>61</v>
      </c>
      <c r="H6" s="74" t="s">
        <v>24</v>
      </c>
      <c r="I6" s="74" t="s">
        <v>25</v>
      </c>
      <c r="J6" s="74" t="s">
        <v>26</v>
      </c>
      <c r="K6" s="74" t="s">
        <v>62</v>
      </c>
      <c r="L6" s="66" t="s">
        <v>27</v>
      </c>
      <c r="M6" s="68"/>
      <c r="N6" s="86"/>
      <c r="O6" s="87"/>
      <c r="P6" s="89"/>
      <c r="Q6" s="92"/>
    </row>
    <row r="7" spans="1:17" ht="84">
      <c r="A7" s="6"/>
      <c r="B7" s="62"/>
      <c r="C7" s="62"/>
      <c r="D7" s="62"/>
      <c r="E7" s="77"/>
      <c r="F7" s="75"/>
      <c r="G7" s="75"/>
      <c r="H7" s="75"/>
      <c r="I7" s="75"/>
      <c r="J7" s="75"/>
      <c r="K7" s="75"/>
      <c r="L7" s="25" t="s">
        <v>54</v>
      </c>
      <c r="M7" s="25" t="s">
        <v>56</v>
      </c>
      <c r="N7" s="5" t="s">
        <v>28</v>
      </c>
      <c r="O7" s="5" t="s">
        <v>29</v>
      </c>
      <c r="P7" s="90"/>
      <c r="Q7" s="93"/>
    </row>
    <row r="8" spans="1:17" ht="12.75">
      <c r="A8" s="38" t="s">
        <v>55</v>
      </c>
      <c r="B8" s="39"/>
      <c r="C8" s="39"/>
      <c r="D8" s="40"/>
      <c r="E8" s="41">
        <v>16</v>
      </c>
      <c r="F8" s="45">
        <v>2</v>
      </c>
      <c r="G8" s="45">
        <v>0</v>
      </c>
      <c r="H8" s="45">
        <v>3.4</v>
      </c>
      <c r="I8" s="45">
        <v>0</v>
      </c>
      <c r="J8" s="45">
        <v>3.07</v>
      </c>
      <c r="K8" s="45">
        <v>3.53</v>
      </c>
      <c r="L8" s="45">
        <v>0</v>
      </c>
      <c r="M8" s="45">
        <v>0</v>
      </c>
      <c r="N8" s="42">
        <v>2</v>
      </c>
      <c r="O8" s="43">
        <v>2</v>
      </c>
      <c r="P8" s="44">
        <v>0</v>
      </c>
      <c r="Q8" s="44">
        <f>SUM(F8:P8)</f>
        <v>16</v>
      </c>
    </row>
    <row r="9" spans="1:17" ht="24">
      <c r="A9" s="112" t="s">
        <v>30</v>
      </c>
      <c r="B9" s="113"/>
      <c r="C9" s="113"/>
      <c r="D9" s="114"/>
      <c r="E9" s="8">
        <v>1887</v>
      </c>
      <c r="F9" s="66" t="s">
        <v>31</v>
      </c>
      <c r="G9" s="67"/>
      <c r="H9" s="67"/>
      <c r="I9" s="67"/>
      <c r="J9" s="67"/>
      <c r="K9" s="67"/>
      <c r="L9" s="67"/>
      <c r="M9" s="68"/>
      <c r="N9" s="69" t="s">
        <v>32</v>
      </c>
      <c r="O9" s="70"/>
      <c r="P9" s="7" t="s">
        <v>33</v>
      </c>
      <c r="Q9" s="7"/>
    </row>
    <row r="10" spans="1:17" ht="12.75">
      <c r="A10" s="71" t="s">
        <v>34</v>
      </c>
      <c r="B10" s="72"/>
      <c r="C10" s="72"/>
      <c r="D10" s="72"/>
      <c r="E10" s="73"/>
      <c r="F10" s="9">
        <f>F8*E9</f>
        <v>3774</v>
      </c>
      <c r="G10" s="9">
        <v>0</v>
      </c>
      <c r="H10" s="9">
        <f>H8*E9</f>
        <v>6415.8</v>
      </c>
      <c r="I10" s="9">
        <f>I8*E9</f>
        <v>0</v>
      </c>
      <c r="J10" s="9">
        <f>J8*E9</f>
        <v>5793.09</v>
      </c>
      <c r="K10" s="9">
        <f>K8*E9</f>
        <v>6661.11</v>
      </c>
      <c r="L10" s="9">
        <v>0</v>
      </c>
      <c r="M10" s="9">
        <f>M8*E9</f>
        <v>0</v>
      </c>
      <c r="N10" s="9">
        <f>N8*E9</f>
        <v>3774</v>
      </c>
      <c r="O10" s="9">
        <f>O8*E9</f>
        <v>3774</v>
      </c>
      <c r="P10" s="9">
        <f>P8*E9</f>
        <v>0</v>
      </c>
      <c r="Q10" s="9">
        <f>F10+G10+H10+I10+J10+K10+L10+M10+N10+O10+P10</f>
        <v>30192</v>
      </c>
    </row>
    <row r="11" spans="1:17" ht="12.75">
      <c r="A11" s="102" t="s">
        <v>35</v>
      </c>
      <c r="B11" s="102"/>
      <c r="C11" s="102"/>
      <c r="D11" s="102"/>
      <c r="E11" s="103"/>
      <c r="F11" s="65" t="s">
        <v>36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1:17" ht="12.75">
      <c r="A12" s="96" t="s">
        <v>37</v>
      </c>
      <c r="B12" s="96"/>
      <c r="C12" s="96"/>
      <c r="D12" s="97"/>
      <c r="E12" s="10">
        <v>51453.51999999996</v>
      </c>
      <c r="F12" s="46"/>
      <c r="G12" s="47"/>
      <c r="H12" s="11"/>
      <c r="I12" s="47"/>
      <c r="J12" s="47"/>
      <c r="K12" s="47"/>
      <c r="L12" s="47"/>
      <c r="M12" s="47"/>
      <c r="N12" s="47"/>
      <c r="O12" s="47"/>
      <c r="P12" s="47"/>
      <c r="Q12" s="48"/>
    </row>
    <row r="13" spans="1:17" ht="12.75">
      <c r="A13" s="26"/>
      <c r="B13" s="100" t="s">
        <v>51</v>
      </c>
      <c r="C13" s="100"/>
      <c r="D13" s="27" t="s">
        <v>35</v>
      </c>
      <c r="E13" s="28" t="s">
        <v>52</v>
      </c>
      <c r="F13" s="46"/>
      <c r="G13" s="47"/>
      <c r="H13" s="11"/>
      <c r="I13" s="47"/>
      <c r="J13" s="47"/>
      <c r="K13" s="47"/>
      <c r="L13" s="47"/>
      <c r="M13" s="47"/>
      <c r="N13" s="47"/>
      <c r="O13" s="47"/>
      <c r="P13" s="47"/>
      <c r="Q13" s="48"/>
    </row>
    <row r="14" spans="1:17" ht="12.75">
      <c r="A14" s="12" t="s">
        <v>38</v>
      </c>
      <c r="B14" s="94">
        <v>30204.8</v>
      </c>
      <c r="C14" s="101"/>
      <c r="D14" s="29">
        <v>19230.1</v>
      </c>
      <c r="E14" s="30"/>
      <c r="F14" s="13">
        <v>3774</v>
      </c>
      <c r="G14" s="13">
        <v>0</v>
      </c>
      <c r="H14" s="14">
        <v>6415.8</v>
      </c>
      <c r="I14" s="13">
        <v>0</v>
      </c>
      <c r="J14" s="13">
        <v>5801.916</v>
      </c>
      <c r="K14" s="13">
        <v>6661.11</v>
      </c>
      <c r="L14" s="13">
        <v>0</v>
      </c>
      <c r="M14" s="13">
        <v>0</v>
      </c>
      <c r="N14" s="31">
        <v>0</v>
      </c>
      <c r="O14" s="31">
        <v>0</v>
      </c>
      <c r="P14" s="13">
        <v>0</v>
      </c>
      <c r="Q14" s="15">
        <f aca="true" t="shared" si="0" ref="Q14:Q25">SUM(F14:P14)</f>
        <v>22652.826</v>
      </c>
    </row>
    <row r="15" spans="1:17" ht="12.75">
      <c r="A15" s="12" t="s">
        <v>39</v>
      </c>
      <c r="B15" s="94">
        <v>30204.8</v>
      </c>
      <c r="C15" s="95"/>
      <c r="D15" s="29">
        <v>27259.35</v>
      </c>
      <c r="E15" s="30"/>
      <c r="F15" s="13">
        <v>3774</v>
      </c>
      <c r="G15" s="13">
        <v>0</v>
      </c>
      <c r="H15" s="14">
        <v>6415.8</v>
      </c>
      <c r="I15" s="13">
        <v>0</v>
      </c>
      <c r="J15" s="13">
        <v>5801.916</v>
      </c>
      <c r="K15" s="13">
        <v>6661.11</v>
      </c>
      <c r="L15" s="13">
        <v>0</v>
      </c>
      <c r="M15" s="13">
        <v>0</v>
      </c>
      <c r="N15" s="31">
        <v>0</v>
      </c>
      <c r="O15" s="31">
        <v>0</v>
      </c>
      <c r="P15" s="13">
        <v>0</v>
      </c>
      <c r="Q15" s="15">
        <f t="shared" si="0"/>
        <v>22652.826</v>
      </c>
    </row>
    <row r="16" spans="1:17" ht="12.75">
      <c r="A16" s="12" t="s">
        <v>1</v>
      </c>
      <c r="B16" s="94">
        <v>30204.8</v>
      </c>
      <c r="C16" s="95"/>
      <c r="D16" s="29">
        <v>26084.56</v>
      </c>
      <c r="E16" s="30"/>
      <c r="F16" s="13">
        <v>3774</v>
      </c>
      <c r="G16" s="13">
        <v>0</v>
      </c>
      <c r="H16" s="14">
        <v>6415.8</v>
      </c>
      <c r="I16" s="13">
        <v>0</v>
      </c>
      <c r="J16" s="13">
        <v>5801.916</v>
      </c>
      <c r="K16" s="13">
        <v>6661.11</v>
      </c>
      <c r="L16" s="13">
        <v>0</v>
      </c>
      <c r="M16" s="13">
        <v>9952.95</v>
      </c>
      <c r="N16" s="31">
        <v>0</v>
      </c>
      <c r="O16" s="31">
        <v>0</v>
      </c>
      <c r="P16" s="13">
        <v>0</v>
      </c>
      <c r="Q16" s="15">
        <f t="shared" si="0"/>
        <v>32605.776</v>
      </c>
    </row>
    <row r="17" spans="1:17" ht="12.75">
      <c r="A17" s="12" t="s">
        <v>40</v>
      </c>
      <c r="B17" s="94">
        <v>30204.8</v>
      </c>
      <c r="C17" s="95"/>
      <c r="D17" s="29">
        <v>26045.72</v>
      </c>
      <c r="E17" s="30"/>
      <c r="F17" s="13">
        <v>3774</v>
      </c>
      <c r="G17" s="13">
        <v>0</v>
      </c>
      <c r="H17" s="14">
        <v>6415.8</v>
      </c>
      <c r="I17" s="13">
        <v>0</v>
      </c>
      <c r="J17" s="13">
        <v>5801.916</v>
      </c>
      <c r="K17" s="13">
        <v>6661.11</v>
      </c>
      <c r="L17" s="13">
        <v>0</v>
      </c>
      <c r="M17" s="13">
        <v>0</v>
      </c>
      <c r="N17" s="31">
        <v>0</v>
      </c>
      <c r="O17" s="31">
        <v>0</v>
      </c>
      <c r="P17" s="13">
        <v>0</v>
      </c>
      <c r="Q17" s="15">
        <f t="shared" si="0"/>
        <v>22652.826</v>
      </c>
    </row>
    <row r="18" spans="1:17" ht="12.75">
      <c r="A18" s="12" t="s">
        <v>10</v>
      </c>
      <c r="B18" s="94">
        <v>30204.8</v>
      </c>
      <c r="C18" s="95"/>
      <c r="D18" s="29">
        <v>26777.68</v>
      </c>
      <c r="E18" s="30"/>
      <c r="F18" s="13">
        <v>3774</v>
      </c>
      <c r="G18" s="13">
        <v>0</v>
      </c>
      <c r="H18" s="14">
        <v>6415.8</v>
      </c>
      <c r="I18" s="13">
        <v>0</v>
      </c>
      <c r="J18" s="13">
        <v>5801.916</v>
      </c>
      <c r="K18" s="13">
        <v>6661.11</v>
      </c>
      <c r="L18" s="13">
        <v>0</v>
      </c>
      <c r="M18" s="13">
        <v>0</v>
      </c>
      <c r="N18" s="31">
        <v>0</v>
      </c>
      <c r="O18" s="31">
        <v>0</v>
      </c>
      <c r="P18" s="13">
        <v>0</v>
      </c>
      <c r="Q18" s="15">
        <f t="shared" si="0"/>
        <v>22652.826</v>
      </c>
    </row>
    <row r="19" spans="1:17" ht="12.75">
      <c r="A19" s="12" t="s">
        <v>11</v>
      </c>
      <c r="B19" s="94">
        <v>30204.8</v>
      </c>
      <c r="C19" s="95"/>
      <c r="D19" s="29">
        <v>25159.6</v>
      </c>
      <c r="E19" s="30"/>
      <c r="F19" s="13">
        <v>3774</v>
      </c>
      <c r="G19" s="13">
        <v>0</v>
      </c>
      <c r="H19" s="14">
        <v>6415.8</v>
      </c>
      <c r="I19" s="13">
        <v>0</v>
      </c>
      <c r="J19" s="13">
        <v>5801.916</v>
      </c>
      <c r="K19" s="13">
        <v>6661.11</v>
      </c>
      <c r="L19" s="13">
        <v>0</v>
      </c>
      <c r="M19" s="13">
        <v>3750.092</v>
      </c>
      <c r="N19" s="31">
        <v>0</v>
      </c>
      <c r="O19" s="31">
        <v>0</v>
      </c>
      <c r="P19" s="13">
        <v>0</v>
      </c>
      <c r="Q19" s="15">
        <f t="shared" si="0"/>
        <v>26402.918</v>
      </c>
    </row>
    <row r="20" spans="1:17" ht="12.75">
      <c r="A20" s="12" t="s">
        <v>12</v>
      </c>
      <c r="B20" s="94">
        <v>30204.8</v>
      </c>
      <c r="C20" s="95"/>
      <c r="D20" s="29">
        <v>32089.88</v>
      </c>
      <c r="E20" s="30"/>
      <c r="F20" s="13">
        <v>3774</v>
      </c>
      <c r="G20" s="13">
        <v>0</v>
      </c>
      <c r="H20" s="14">
        <v>6415.8</v>
      </c>
      <c r="I20" s="13">
        <v>0</v>
      </c>
      <c r="J20" s="13">
        <v>5801.916</v>
      </c>
      <c r="K20" s="13">
        <v>6661.11</v>
      </c>
      <c r="L20" s="13">
        <v>0</v>
      </c>
      <c r="M20" s="13">
        <v>0</v>
      </c>
      <c r="N20" s="31">
        <v>7004</v>
      </c>
      <c r="O20" s="31">
        <v>0</v>
      </c>
      <c r="P20" s="13">
        <v>0</v>
      </c>
      <c r="Q20" s="15">
        <f t="shared" si="0"/>
        <v>29656.826</v>
      </c>
    </row>
    <row r="21" spans="1:17" ht="12.75">
      <c r="A21" s="12" t="s">
        <v>13</v>
      </c>
      <c r="B21" s="94">
        <v>30204.8</v>
      </c>
      <c r="C21" s="95"/>
      <c r="D21" s="29">
        <v>26979.85</v>
      </c>
      <c r="E21" s="30"/>
      <c r="F21" s="13">
        <v>3774</v>
      </c>
      <c r="G21" s="13">
        <v>0</v>
      </c>
      <c r="H21" s="14">
        <v>6415.8</v>
      </c>
      <c r="I21" s="13">
        <v>0</v>
      </c>
      <c r="J21" s="13">
        <v>5801.916</v>
      </c>
      <c r="K21" s="13">
        <v>6661.11</v>
      </c>
      <c r="L21" s="13">
        <v>0</v>
      </c>
      <c r="M21" s="13">
        <v>0</v>
      </c>
      <c r="N21" s="31">
        <v>4076</v>
      </c>
      <c r="O21" s="31">
        <v>0</v>
      </c>
      <c r="P21" s="13">
        <v>0</v>
      </c>
      <c r="Q21" s="15">
        <f t="shared" si="0"/>
        <v>26728.826</v>
      </c>
    </row>
    <row r="22" spans="1:17" ht="12.75">
      <c r="A22" s="12" t="s">
        <v>41</v>
      </c>
      <c r="B22" s="94">
        <v>30204.8</v>
      </c>
      <c r="C22" s="95"/>
      <c r="D22" s="29">
        <v>19652.8</v>
      </c>
      <c r="E22" s="30"/>
      <c r="F22" s="13">
        <v>3774</v>
      </c>
      <c r="G22" s="13">
        <v>0</v>
      </c>
      <c r="H22" s="14">
        <v>6415.8</v>
      </c>
      <c r="I22" s="13">
        <v>0</v>
      </c>
      <c r="J22" s="13">
        <v>5801.916</v>
      </c>
      <c r="K22" s="13">
        <v>6661.11</v>
      </c>
      <c r="L22" s="13">
        <v>0</v>
      </c>
      <c r="M22" s="13">
        <v>0</v>
      </c>
      <c r="N22" s="31">
        <v>2652</v>
      </c>
      <c r="O22" s="31">
        <v>0</v>
      </c>
      <c r="P22" s="13">
        <v>0</v>
      </c>
      <c r="Q22" s="15">
        <f t="shared" si="0"/>
        <v>25304.826</v>
      </c>
    </row>
    <row r="23" spans="1:17" ht="12.75">
      <c r="A23" s="12" t="s">
        <v>42</v>
      </c>
      <c r="B23" s="94">
        <v>30204.8</v>
      </c>
      <c r="C23" s="95"/>
      <c r="D23" s="29">
        <v>24698.55</v>
      </c>
      <c r="E23" s="30"/>
      <c r="F23" s="13">
        <v>3774</v>
      </c>
      <c r="G23" s="13">
        <v>0</v>
      </c>
      <c r="H23" s="14">
        <v>6415.8</v>
      </c>
      <c r="I23" s="13">
        <v>0</v>
      </c>
      <c r="J23" s="13">
        <v>5801.916</v>
      </c>
      <c r="K23" s="13">
        <v>6661.11</v>
      </c>
      <c r="L23" s="13">
        <v>0</v>
      </c>
      <c r="M23" s="13">
        <v>1500</v>
      </c>
      <c r="N23" s="31">
        <v>0</v>
      </c>
      <c r="O23" s="31">
        <v>0</v>
      </c>
      <c r="P23" s="13">
        <v>0</v>
      </c>
      <c r="Q23" s="15">
        <f t="shared" si="0"/>
        <v>24152.826</v>
      </c>
    </row>
    <row r="24" spans="1:17" ht="12.75">
      <c r="A24" s="12" t="s">
        <v>43</v>
      </c>
      <c r="B24" s="94">
        <v>30204.8</v>
      </c>
      <c r="C24" s="95"/>
      <c r="D24" s="29">
        <v>24685</v>
      </c>
      <c r="E24" s="30"/>
      <c r="F24" s="13">
        <v>3774</v>
      </c>
      <c r="G24" s="13">
        <v>0</v>
      </c>
      <c r="H24" s="14">
        <v>6415.8</v>
      </c>
      <c r="I24" s="13">
        <v>0</v>
      </c>
      <c r="J24" s="13">
        <v>5801.916</v>
      </c>
      <c r="K24" s="13">
        <v>6661.11</v>
      </c>
      <c r="L24" s="13">
        <v>0</v>
      </c>
      <c r="M24" s="13">
        <v>0</v>
      </c>
      <c r="N24" s="31">
        <v>11098</v>
      </c>
      <c r="O24" s="31">
        <v>0</v>
      </c>
      <c r="P24" s="13">
        <v>0</v>
      </c>
      <c r="Q24" s="15">
        <f t="shared" si="0"/>
        <v>33750.826</v>
      </c>
    </row>
    <row r="25" spans="1:17" ht="12.75">
      <c r="A25" s="12" t="s">
        <v>44</v>
      </c>
      <c r="B25" s="94">
        <v>30204.8</v>
      </c>
      <c r="C25" s="95"/>
      <c r="D25" s="29">
        <v>36334.4</v>
      </c>
      <c r="E25" s="30"/>
      <c r="F25" s="13">
        <v>3774</v>
      </c>
      <c r="G25" s="13">
        <v>0</v>
      </c>
      <c r="H25" s="14">
        <v>6415.8</v>
      </c>
      <c r="I25" s="13">
        <v>0</v>
      </c>
      <c r="J25" s="13">
        <v>5801.916</v>
      </c>
      <c r="K25" s="13">
        <v>6661.11</v>
      </c>
      <c r="L25" s="13">
        <v>0</v>
      </c>
      <c r="M25" s="13">
        <v>1289.7</v>
      </c>
      <c r="N25" s="31">
        <v>0</v>
      </c>
      <c r="O25" s="31">
        <v>0</v>
      </c>
      <c r="P25" s="13">
        <v>0</v>
      </c>
      <c r="Q25" s="15">
        <f t="shared" si="0"/>
        <v>23942.526</v>
      </c>
    </row>
    <row r="26" spans="1:17" ht="24">
      <c r="A26" s="16" t="s">
        <v>45</v>
      </c>
      <c r="B26" s="94">
        <v>0</v>
      </c>
      <c r="C26" s="95"/>
      <c r="D26" s="29">
        <f>900+900+900+900</f>
        <v>3600</v>
      </c>
      <c r="E26" s="23"/>
      <c r="F26" s="13"/>
      <c r="G26" s="13"/>
      <c r="H26" s="13"/>
      <c r="I26" s="13"/>
      <c r="J26" s="13"/>
      <c r="K26" s="13"/>
      <c r="L26" s="13"/>
      <c r="M26" s="13"/>
      <c r="N26" s="31"/>
      <c r="O26" s="31"/>
      <c r="P26" s="13"/>
      <c r="Q26" s="15"/>
    </row>
    <row r="27" spans="1:17" ht="12.75">
      <c r="A27" s="17" t="s">
        <v>3</v>
      </c>
      <c r="B27" s="98">
        <f>SUM(B14:B26)</f>
        <v>362457.5999999999</v>
      </c>
      <c r="C27" s="99"/>
      <c r="D27" s="32">
        <f>SUM(D14:D26)</f>
        <v>318597.49</v>
      </c>
      <c r="E27" s="18"/>
      <c r="F27" s="18">
        <f aca="true" t="shared" si="1" ref="F27:Q27">SUM(F14:F26)</f>
        <v>45288</v>
      </c>
      <c r="G27" s="18">
        <f t="shared" si="1"/>
        <v>0</v>
      </c>
      <c r="H27" s="32">
        <f t="shared" si="1"/>
        <v>76989.60000000002</v>
      </c>
      <c r="I27" s="18">
        <f t="shared" si="1"/>
        <v>0</v>
      </c>
      <c r="J27" s="18">
        <f t="shared" si="1"/>
        <v>69622.99199999998</v>
      </c>
      <c r="K27" s="18">
        <f t="shared" si="1"/>
        <v>79933.31999999999</v>
      </c>
      <c r="L27" s="18">
        <f t="shared" si="1"/>
        <v>0</v>
      </c>
      <c r="M27" s="18">
        <f t="shared" si="1"/>
        <v>16492.742000000002</v>
      </c>
      <c r="N27" s="32">
        <f t="shared" si="1"/>
        <v>24830</v>
      </c>
      <c r="O27" s="32">
        <f t="shared" si="1"/>
        <v>0</v>
      </c>
      <c r="P27" s="18">
        <f t="shared" si="1"/>
        <v>0</v>
      </c>
      <c r="Q27" s="19">
        <f t="shared" si="1"/>
        <v>313156.65400000004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 t="s">
        <v>46</v>
      </c>
      <c r="P28" s="78">
        <f>E12+D27-Q27</f>
        <v>56894.35599999991</v>
      </c>
      <c r="Q28" s="78"/>
    </row>
    <row r="29" spans="1:3" ht="12.75">
      <c r="A29" t="s">
        <v>1</v>
      </c>
      <c r="B29">
        <v>100</v>
      </c>
      <c r="C29" t="s">
        <v>66</v>
      </c>
    </row>
    <row r="30" spans="2:3" ht="12.75">
      <c r="B30">
        <v>420</v>
      </c>
      <c r="C30" t="s">
        <v>57</v>
      </c>
    </row>
    <row r="31" spans="2:3" ht="12.75">
      <c r="B31">
        <v>9432.95</v>
      </c>
      <c r="C31" t="s">
        <v>69</v>
      </c>
    </row>
    <row r="32" spans="1:3" ht="12.75">
      <c r="A32" t="s">
        <v>11</v>
      </c>
      <c r="B32">
        <v>3750.092</v>
      </c>
      <c r="C32" t="s">
        <v>47</v>
      </c>
    </row>
    <row r="33" spans="1:3" ht="12.75">
      <c r="A33" t="s">
        <v>15</v>
      </c>
      <c r="B33">
        <v>1500</v>
      </c>
      <c r="C33" t="s">
        <v>75</v>
      </c>
    </row>
    <row r="34" spans="1:3" ht="12.75">
      <c r="A34" t="s">
        <v>17</v>
      </c>
      <c r="B34">
        <v>1289.7</v>
      </c>
      <c r="C34" t="s">
        <v>76</v>
      </c>
    </row>
  </sheetData>
  <sheetProtection/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17708333333333334" right="0.010416666666666666" top="0.75" bottom="0.33" header="0.3" footer="0.3"/>
  <pageSetup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23"/>
  <sheetViews>
    <sheetView workbookViewId="0" topLeftCell="A1">
      <selection activeCell="D30" sqref="D30"/>
    </sheetView>
  </sheetViews>
  <sheetFormatPr defaultColWidth="9.00390625" defaultRowHeight="12.75"/>
  <sheetData>
    <row r="3" spans="1:15" ht="12.75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55" t="s">
        <v>4</v>
      </c>
      <c r="B4" s="56"/>
      <c r="C4" s="57"/>
      <c r="D4" s="55"/>
      <c r="E4" s="56"/>
      <c r="F4" s="56"/>
      <c r="G4" s="56"/>
      <c r="H4" s="56"/>
      <c r="I4" s="56"/>
      <c r="J4" s="56"/>
      <c r="K4" s="57"/>
      <c r="L4" s="1" t="s">
        <v>5</v>
      </c>
      <c r="M4" s="1" t="s">
        <v>6</v>
      </c>
      <c r="N4" s="50" t="s">
        <v>9</v>
      </c>
      <c r="O4" s="51"/>
    </row>
    <row r="5" spans="1:15" ht="48" customHeight="1">
      <c r="A5" s="52" t="s">
        <v>12</v>
      </c>
      <c r="B5" s="53"/>
      <c r="C5" s="54"/>
      <c r="D5" s="58" t="s">
        <v>60</v>
      </c>
      <c r="E5" s="59"/>
      <c r="F5" s="59"/>
      <c r="G5" s="59"/>
      <c r="H5" s="59"/>
      <c r="I5" s="59"/>
      <c r="J5" s="59"/>
      <c r="K5" s="60"/>
      <c r="L5" s="35" t="s">
        <v>63</v>
      </c>
      <c r="M5" s="36">
        <v>2.15</v>
      </c>
      <c r="N5" s="63"/>
      <c r="O5" s="64"/>
    </row>
    <row r="6" spans="1:15" ht="12.75">
      <c r="A6" s="33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 t="s">
        <v>8</v>
      </c>
      <c r="O6" s="33">
        <v>7.004</v>
      </c>
    </row>
    <row r="7" spans="1:15" ht="31.5" customHeight="1">
      <c r="A7" s="52" t="s">
        <v>13</v>
      </c>
      <c r="B7" s="53"/>
      <c r="C7" s="54"/>
      <c r="D7" s="58" t="s">
        <v>64</v>
      </c>
      <c r="E7" s="59"/>
      <c r="F7" s="59"/>
      <c r="G7" s="59"/>
      <c r="H7" s="59"/>
      <c r="I7" s="59"/>
      <c r="J7" s="59"/>
      <c r="K7" s="60"/>
      <c r="L7" s="35" t="s">
        <v>65</v>
      </c>
      <c r="M7" s="36">
        <v>2</v>
      </c>
      <c r="N7" s="63" t="s">
        <v>70</v>
      </c>
      <c r="O7" s="64"/>
    </row>
    <row r="8" spans="1:15" ht="12.7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8</v>
      </c>
      <c r="O8" s="37">
        <v>4.076</v>
      </c>
    </row>
    <row r="9" spans="1:15" ht="33.75" customHeight="1">
      <c r="A9" s="52" t="s">
        <v>14</v>
      </c>
      <c r="B9" s="53"/>
      <c r="C9" s="54"/>
      <c r="D9" s="58" t="s">
        <v>72</v>
      </c>
      <c r="E9" s="59"/>
      <c r="F9" s="59"/>
      <c r="G9" s="59"/>
      <c r="H9" s="59"/>
      <c r="I9" s="59"/>
      <c r="J9" s="59"/>
      <c r="K9" s="60"/>
      <c r="L9" s="35" t="s">
        <v>73</v>
      </c>
      <c r="M9" s="36">
        <v>0.01</v>
      </c>
      <c r="N9" s="63" t="s">
        <v>71</v>
      </c>
      <c r="O9" s="64"/>
    </row>
    <row r="10" spans="1:15" ht="40.5" customHeight="1">
      <c r="A10" s="52"/>
      <c r="B10" s="53"/>
      <c r="C10" s="54"/>
      <c r="D10" s="58" t="s">
        <v>59</v>
      </c>
      <c r="E10" s="59"/>
      <c r="F10" s="59"/>
      <c r="G10" s="59"/>
      <c r="H10" s="59"/>
      <c r="I10" s="59"/>
      <c r="J10" s="59"/>
      <c r="K10" s="60"/>
      <c r="L10" s="35" t="s">
        <v>63</v>
      </c>
      <c r="M10" s="36">
        <v>0.005</v>
      </c>
      <c r="N10" s="63"/>
      <c r="O10" s="64"/>
    </row>
    <row r="11" spans="1:15" ht="12.7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8</v>
      </c>
      <c r="O11" s="2">
        <v>2.652</v>
      </c>
    </row>
    <row r="12" spans="1:15" ht="37.5" customHeight="1">
      <c r="A12" s="52" t="s">
        <v>16</v>
      </c>
      <c r="B12" s="53"/>
      <c r="C12" s="54"/>
      <c r="D12" s="58" t="s">
        <v>58</v>
      </c>
      <c r="E12" s="59"/>
      <c r="F12" s="59"/>
      <c r="G12" s="59"/>
      <c r="H12" s="59"/>
      <c r="I12" s="59"/>
      <c r="J12" s="59"/>
      <c r="K12" s="60"/>
      <c r="L12" s="35" t="s">
        <v>63</v>
      </c>
      <c r="M12" s="36">
        <v>0.065</v>
      </c>
      <c r="N12" s="63" t="s">
        <v>74</v>
      </c>
      <c r="O12" s="64"/>
    </row>
    <row r="13" spans="1:15" ht="42" customHeight="1">
      <c r="A13" s="52"/>
      <c r="B13" s="53"/>
      <c r="C13" s="54"/>
      <c r="D13" s="58" t="s">
        <v>59</v>
      </c>
      <c r="E13" s="59"/>
      <c r="F13" s="59"/>
      <c r="G13" s="59"/>
      <c r="H13" s="59"/>
      <c r="I13" s="59"/>
      <c r="J13" s="59"/>
      <c r="K13" s="60"/>
      <c r="L13" s="35" t="s">
        <v>63</v>
      </c>
      <c r="M13" s="36">
        <v>0.065</v>
      </c>
      <c r="N13" s="63"/>
      <c r="O13" s="64"/>
    </row>
    <row r="14" spans="1:15" ht="12.75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 t="s">
        <v>8</v>
      </c>
      <c r="O14" s="34">
        <v>11.098</v>
      </c>
    </row>
    <row r="20" spans="6:15" ht="12.75">
      <c r="F20" s="24" t="s">
        <v>48</v>
      </c>
      <c r="G20" s="24"/>
      <c r="H20" s="24"/>
      <c r="I20" s="24"/>
      <c r="J20" s="24"/>
      <c r="K20" s="24"/>
      <c r="L20" s="24"/>
      <c r="M20" s="24"/>
      <c r="N20" s="24"/>
      <c r="O20" s="24"/>
    </row>
    <row r="21" spans="6:15" ht="12.75"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6:15" ht="12.75"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6:15" ht="12.75">
      <c r="F23" s="24" t="s">
        <v>49</v>
      </c>
      <c r="G23" s="24" t="s">
        <v>50</v>
      </c>
      <c r="H23" s="24"/>
      <c r="I23" s="24"/>
      <c r="J23" s="24"/>
      <c r="K23" s="24"/>
      <c r="L23" s="24"/>
      <c r="M23" s="24"/>
      <c r="N23" s="24"/>
      <c r="O23" s="24"/>
    </row>
  </sheetData>
  <sheetProtection/>
  <mergeCells count="22">
    <mergeCell ref="A12:C12"/>
    <mergeCell ref="D12:K12"/>
    <mergeCell ref="N12:O12"/>
    <mergeCell ref="A13:C13"/>
    <mergeCell ref="D13:K13"/>
    <mergeCell ref="N13:O13"/>
    <mergeCell ref="A9:C9"/>
    <mergeCell ref="D9:K9"/>
    <mergeCell ref="N9:O9"/>
    <mergeCell ref="A10:C10"/>
    <mergeCell ref="D10:K10"/>
    <mergeCell ref="N10:O10"/>
    <mergeCell ref="A3:O3"/>
    <mergeCell ref="A4:C4"/>
    <mergeCell ref="D4:K4"/>
    <mergeCell ref="N4:O4"/>
    <mergeCell ref="A7:C7"/>
    <mergeCell ref="D7:K7"/>
    <mergeCell ref="N7:O7"/>
    <mergeCell ref="A5:C5"/>
    <mergeCell ref="D5:K5"/>
    <mergeCell ref="N5:O5"/>
  </mergeCells>
  <printOptions/>
  <pageMargins left="0.4895833333333333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2024-02-13T06:47:24Z</cp:lastPrinted>
  <dcterms:created xsi:type="dcterms:W3CDTF">2007-02-04T12:22:59Z</dcterms:created>
  <dcterms:modified xsi:type="dcterms:W3CDTF">2024-02-13T07:45:13Z</dcterms:modified>
  <cp:category/>
  <cp:version/>
  <cp:contentType/>
  <cp:contentStatus/>
</cp:coreProperties>
</file>