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225" windowHeight="4755" activeTab="0"/>
  </bookViews>
  <sheets>
    <sheet name="2023" sheetId="1" r:id="rId1"/>
    <sheet name="работы 2023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Елена</author>
  </authors>
  <commentList>
    <comment ref="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3500-ремонт забора</t>
        </r>
      </text>
    </comment>
    <comment ref="M26" authorId="1">
      <text>
        <r>
          <rPr>
            <b/>
            <sz val="9"/>
            <rFont val="Tahoma"/>
            <family val="0"/>
          </rPr>
          <t>Елена:</t>
        </r>
        <r>
          <rPr>
            <sz val="9"/>
            <rFont val="Tahoma"/>
            <family val="0"/>
          </rPr>
          <t xml:space="preserve">
659,31-технич.обслуживание и ремонт внутридом.газового оборуд.</t>
        </r>
      </text>
    </comment>
  </commentList>
</comments>
</file>

<file path=xl/sharedStrings.xml><?xml version="1.0" encoding="utf-8"?>
<sst xmlns="http://schemas.openxmlformats.org/spreadsheetml/2006/main" count="72" uniqueCount="63">
  <si>
    <t>Содержание</t>
  </si>
  <si>
    <t>ремонт</t>
  </si>
  <si>
    <t>итого</t>
  </si>
  <si>
    <t>март</t>
  </si>
  <si>
    <t>май</t>
  </si>
  <si>
    <t>июнь</t>
  </si>
  <si>
    <t>Месяц</t>
  </si>
  <si>
    <t>ед. изм.</t>
  </si>
  <si>
    <t>кол-во</t>
  </si>
  <si>
    <t>ИТОГО</t>
  </si>
  <si>
    <t>тыс.руб.</t>
  </si>
  <si>
    <t>июль</t>
  </si>
  <si>
    <t>август</t>
  </si>
  <si>
    <t>Гидравлическое испытание трубопроводов систем отопления, водопровода и горячего водоснабжения диаметром: до 50 мм</t>
  </si>
  <si>
    <t>декабрь</t>
  </si>
  <si>
    <t>Место провед-я работ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</si>
  <si>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</si>
  <si>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</si>
  <si>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</si>
  <si>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</si>
  <si>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</si>
  <si>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</si>
  <si>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</si>
  <si>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</si>
  <si>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</si>
  <si>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</si>
  <si>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</si>
  <si>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</si>
  <si>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</si>
  <si>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</si>
  <si>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</si>
  <si>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</si>
  <si>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</si>
  <si>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</si>
  <si>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</si>
  <si>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</si>
  <si>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</si>
  <si>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</si>
  <si>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</si>
  <si>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</si>
  <si>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</si>
  <si>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</si>
  <si>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</si>
  <si>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</si>
  <si>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</si>
  <si>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</si>
  <si>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</si>
  <si>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</si>
  <si>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</si>
  <si>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</si>
  <si>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</si>
  <si>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</si>
  <si>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</si>
  <si>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</si>
  <si>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100 м трубопровода</t>
  </si>
  <si>
    <t>100 шт.</t>
  </si>
  <si>
    <t>необходимый тариф</t>
  </si>
  <si>
    <t>Перечень выполненных работ по сметам за 2023 год по дому Пушкина 47</t>
  </si>
  <si>
    <t>Информация о доходах и расходах по дому __Пушкина 47__на 2023год.</t>
  </si>
  <si>
    <t>ремонт забора</t>
  </si>
  <si>
    <t>смена прожекторов</t>
  </si>
  <si>
    <t>Смена светильников:(прожекторов)</t>
  </si>
  <si>
    <t>технич.обслуживание и ремонт внутридом.газового оборуд.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</si>
</sst>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"/>
    <numFmt numFmtId="182" formatCode="#,##0&quot;р.&quot;"/>
    <numFmt numFmtId="183" formatCode="#,##0.00&quot;р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69A"/>
        <bgColor indexed="64"/>
      </patternFill>
    </fill>
    <fill>
      <patternFill patternType="solid">
        <fgColor rgb="FFEA977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4" fontId="0" fillId="0" borderId="10" xfId="0" applyNumberFormat="1" applyBorder="1" applyAlignment="1">
      <alignment horizontal="right" wrapText="1"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8" fillId="32" borderId="11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4" fontId="6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6" fillId="33" borderId="10" xfId="0" applyNumberFormat="1" applyFont="1" applyFill="1" applyBorder="1" applyAlignment="1">
      <alignment horizontal="left"/>
    </xf>
    <xf numFmtId="174" fontId="2" fillId="13" borderId="10" xfId="0" applyNumberFormat="1" applyFont="1" applyFill="1" applyBorder="1" applyAlignment="1">
      <alignment/>
    </xf>
    <xf numFmtId="174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74" fontId="2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174" fontId="10" fillId="34" borderId="10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vertical="top" textRotation="90" wrapText="1"/>
    </xf>
    <xf numFmtId="2" fontId="2" fillId="0" borderId="13" xfId="0" applyNumberFormat="1" applyFont="1" applyBorder="1" applyAlignment="1">
      <alignment horizontal="center" vertical="top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4" fontId="10" fillId="35" borderId="10" xfId="0" applyNumberFormat="1" applyFont="1" applyFill="1" applyBorder="1" applyAlignment="1">
      <alignment/>
    </xf>
    <xf numFmtId="174" fontId="2" fillId="9" borderId="10" xfId="0" applyNumberFormat="1" applyFont="1" applyFill="1" applyBorder="1" applyAlignment="1">
      <alignment/>
    </xf>
    <xf numFmtId="174" fontId="10" fillId="7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 vertical="top"/>
    </xf>
    <xf numFmtId="0" fontId="5" fillId="36" borderId="0" xfId="0" applyFont="1" applyFill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3" fillId="32" borderId="16" xfId="0" applyNumberFormat="1" applyFont="1" applyFill="1" applyBorder="1" applyAlignment="1">
      <alignment wrapText="1"/>
    </xf>
    <xf numFmtId="17" fontId="6" fillId="33" borderId="0" xfId="0" applyNumberFormat="1" applyFont="1" applyFill="1" applyBorder="1" applyAlignment="1">
      <alignment horizontal="left"/>
    </xf>
    <xf numFmtId="0" fontId="5" fillId="37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left" wrapText="1"/>
    </xf>
    <xf numFmtId="2" fontId="0" fillId="0" borderId="17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6" borderId="0" xfId="0" applyNumberFormat="1" applyFont="1" applyFill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174" fontId="9" fillId="0" borderId="18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left" wrapText="1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23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174" fontId="2" fillId="38" borderId="16" xfId="0" applyNumberFormat="1" applyFont="1" applyFill="1" applyBorder="1" applyAlignment="1">
      <alignment horizontal="center"/>
    </xf>
    <xf numFmtId="174" fontId="2" fillId="38" borderId="15" xfId="0" applyNumberFormat="1" applyFont="1" applyFill="1" applyBorder="1" applyAlignment="1">
      <alignment horizontal="center"/>
    </xf>
    <xf numFmtId="174" fontId="2" fillId="34" borderId="16" xfId="0" applyNumberFormat="1" applyFont="1" applyFill="1" applyBorder="1" applyAlignment="1">
      <alignment horizontal="center"/>
    </xf>
    <xf numFmtId="174" fontId="2" fillId="34" borderId="15" xfId="0" applyNumberFormat="1" applyFont="1" applyFill="1" applyBorder="1" applyAlignment="1">
      <alignment horizontal="center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2" fillId="39" borderId="10" xfId="0" applyFont="1" applyFill="1" applyBorder="1" applyAlignment="1">
      <alignment horizontal="center" wrapText="1"/>
    </xf>
    <xf numFmtId="0" fontId="0" fillId="38" borderId="15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5" fillId="32" borderId="17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2" fillId="0" borderId="17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Q30"/>
  <sheetViews>
    <sheetView tabSelected="1" zoomScalePageLayoutView="0" workbookViewId="0" topLeftCell="A1">
      <selection activeCell="G16" sqref="G16"/>
    </sheetView>
  </sheetViews>
  <sheetFormatPr defaultColWidth="9.00390625" defaultRowHeight="12.75"/>
  <sheetData>
    <row r="2" spans="1:17" ht="15.75">
      <c r="A2" s="59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2.7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7" ht="12.75">
      <c r="A4" s="60"/>
      <c r="B4" s="99"/>
      <c r="C4" s="99"/>
      <c r="D4" s="99"/>
      <c r="E4" s="100"/>
      <c r="F4" s="87" t="s">
        <v>16</v>
      </c>
      <c r="G4" s="61"/>
      <c r="H4" s="61"/>
      <c r="I4" s="61"/>
      <c r="J4" s="61"/>
      <c r="K4" s="61"/>
      <c r="L4" s="61"/>
      <c r="M4" s="61"/>
      <c r="N4" s="61"/>
      <c r="O4" s="61"/>
      <c r="P4" s="62"/>
      <c r="Q4" s="1"/>
    </row>
    <row r="5" spans="1:17" ht="12.75">
      <c r="A5" s="4"/>
      <c r="B5" s="101" t="s">
        <v>17</v>
      </c>
      <c r="C5" s="102"/>
      <c r="D5" s="102"/>
      <c r="E5" s="103"/>
      <c r="F5" s="63" t="s">
        <v>0</v>
      </c>
      <c r="G5" s="64"/>
      <c r="H5" s="64"/>
      <c r="I5" s="64"/>
      <c r="J5" s="64"/>
      <c r="K5" s="64"/>
      <c r="L5" s="64"/>
      <c r="M5" s="64"/>
      <c r="N5" s="65" t="s">
        <v>18</v>
      </c>
      <c r="O5" s="66"/>
      <c r="P5" s="69" t="s">
        <v>19</v>
      </c>
      <c r="Q5" s="72" t="s">
        <v>9</v>
      </c>
    </row>
    <row r="6" spans="1:17" ht="12.75">
      <c r="A6" s="5"/>
      <c r="B6" s="56" t="s">
        <v>20</v>
      </c>
      <c r="C6" s="56" t="s">
        <v>1</v>
      </c>
      <c r="D6" s="56" t="s">
        <v>48</v>
      </c>
      <c r="E6" s="77" t="s">
        <v>2</v>
      </c>
      <c r="F6" s="75" t="s">
        <v>21</v>
      </c>
      <c r="G6" s="75" t="s">
        <v>52</v>
      </c>
      <c r="H6" s="75" t="s">
        <v>22</v>
      </c>
      <c r="I6" s="75" t="s">
        <v>23</v>
      </c>
      <c r="J6" s="75" t="s">
        <v>24</v>
      </c>
      <c r="K6" s="75" t="s">
        <v>53</v>
      </c>
      <c r="L6" s="79" t="s">
        <v>25</v>
      </c>
      <c r="M6" s="81"/>
      <c r="N6" s="67"/>
      <c r="O6" s="68"/>
      <c r="P6" s="70"/>
      <c r="Q6" s="73"/>
    </row>
    <row r="7" spans="1:17" ht="84">
      <c r="A7" s="7"/>
      <c r="B7" s="57"/>
      <c r="C7" s="57"/>
      <c r="D7" s="57"/>
      <c r="E7" s="78"/>
      <c r="F7" s="76"/>
      <c r="G7" s="76"/>
      <c r="H7" s="76"/>
      <c r="I7" s="76"/>
      <c r="J7" s="76"/>
      <c r="K7" s="76"/>
      <c r="L7" s="27" t="s">
        <v>49</v>
      </c>
      <c r="M7" s="27" t="s">
        <v>51</v>
      </c>
      <c r="N7" s="6" t="s">
        <v>26</v>
      </c>
      <c r="O7" s="6" t="s">
        <v>27</v>
      </c>
      <c r="P7" s="71"/>
      <c r="Q7" s="74"/>
    </row>
    <row r="8" spans="1:17" ht="12.75">
      <c r="A8" s="39" t="s">
        <v>50</v>
      </c>
      <c r="B8" s="28"/>
      <c r="C8" s="35"/>
      <c r="D8" s="35"/>
      <c r="E8" s="9">
        <v>10</v>
      </c>
      <c r="F8" s="42">
        <v>2</v>
      </c>
      <c r="G8" s="42">
        <v>0</v>
      </c>
      <c r="H8" s="42">
        <v>3.2</v>
      </c>
      <c r="I8" s="42">
        <v>0</v>
      </c>
      <c r="J8" s="42">
        <v>1.22</v>
      </c>
      <c r="K8" s="42">
        <v>3.38</v>
      </c>
      <c r="L8" s="42">
        <v>0</v>
      </c>
      <c r="M8" s="42">
        <v>0</v>
      </c>
      <c r="N8" s="23">
        <v>0.1</v>
      </c>
      <c r="O8" s="23">
        <v>0.1</v>
      </c>
      <c r="P8" s="24">
        <v>0</v>
      </c>
      <c r="Q8" s="24">
        <f>SUM(F8:P8)</f>
        <v>10</v>
      </c>
    </row>
    <row r="9" spans="1:17" ht="12.75">
      <c r="A9" s="39"/>
      <c r="B9" s="110" t="s">
        <v>56</v>
      </c>
      <c r="C9" s="110"/>
      <c r="D9" s="111"/>
      <c r="E9" s="9"/>
      <c r="F9" s="42">
        <v>2</v>
      </c>
      <c r="G9" s="42">
        <v>2.32</v>
      </c>
      <c r="H9" s="42">
        <v>3.4</v>
      </c>
      <c r="I9" s="42">
        <v>0</v>
      </c>
      <c r="J9" s="42">
        <v>1.22</v>
      </c>
      <c r="K9" s="42">
        <v>3.6</v>
      </c>
      <c r="L9" s="42">
        <v>0</v>
      </c>
      <c r="M9" s="42">
        <v>0.46</v>
      </c>
      <c r="N9" s="23">
        <v>2</v>
      </c>
      <c r="O9" s="23">
        <v>2</v>
      </c>
      <c r="P9" s="24">
        <v>0</v>
      </c>
      <c r="Q9" s="24">
        <f>SUM(F9:P9)</f>
        <v>17</v>
      </c>
    </row>
    <row r="10" spans="1:17" ht="24">
      <c r="A10" s="106" t="s">
        <v>28</v>
      </c>
      <c r="B10" s="107"/>
      <c r="C10" s="107"/>
      <c r="D10" s="108"/>
      <c r="E10" s="9">
        <v>554.9</v>
      </c>
      <c r="F10" s="79" t="s">
        <v>29</v>
      </c>
      <c r="G10" s="80"/>
      <c r="H10" s="80"/>
      <c r="I10" s="80"/>
      <c r="J10" s="80"/>
      <c r="K10" s="80"/>
      <c r="L10" s="80"/>
      <c r="M10" s="81"/>
      <c r="N10" s="82" t="s">
        <v>30</v>
      </c>
      <c r="O10" s="83"/>
      <c r="P10" s="8" t="s">
        <v>31</v>
      </c>
      <c r="Q10" s="8"/>
    </row>
    <row r="11" spans="1:17" ht="12.75">
      <c r="A11" s="109" t="s">
        <v>28</v>
      </c>
      <c r="B11" s="84"/>
      <c r="C11" s="84"/>
      <c r="D11" s="84"/>
      <c r="E11" s="85"/>
      <c r="F11" s="10">
        <f>F8*E10</f>
        <v>1109.8</v>
      </c>
      <c r="G11" s="10">
        <f>G8*E10</f>
        <v>0</v>
      </c>
      <c r="H11" s="10">
        <f>H8*E10</f>
        <v>1775.68</v>
      </c>
      <c r="I11" s="10">
        <v>0</v>
      </c>
      <c r="J11" s="10">
        <f>SUM(J8*E10)</f>
        <v>676.978</v>
      </c>
      <c r="K11" s="10">
        <f>K8*E10</f>
        <v>1875.562</v>
      </c>
      <c r="L11" s="10">
        <v>0</v>
      </c>
      <c r="M11" s="10">
        <f>E10*M8</f>
        <v>0</v>
      </c>
      <c r="N11" s="10">
        <f>N8*E10</f>
        <v>55.49</v>
      </c>
      <c r="O11" s="10">
        <f>O8*E10</f>
        <v>55.49</v>
      </c>
      <c r="P11" s="10">
        <v>0</v>
      </c>
      <c r="Q11" s="10">
        <f>F11+G11+H11+I11+J11+K11+L11+M11+N11+O11+P11</f>
        <v>5549</v>
      </c>
    </row>
    <row r="12" spans="1:17" ht="12.75">
      <c r="A12" s="104" t="s">
        <v>32</v>
      </c>
      <c r="B12" s="104"/>
      <c r="C12" s="104"/>
      <c r="D12" s="104"/>
      <c r="E12" s="105"/>
      <c r="F12" s="86" t="s">
        <v>33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5"/>
    </row>
    <row r="13" spans="1:17" ht="12.75">
      <c r="A13" s="88" t="s">
        <v>34</v>
      </c>
      <c r="B13" s="88"/>
      <c r="C13" s="88"/>
      <c r="D13" s="89"/>
      <c r="E13" s="11">
        <v>-34703.83239999996</v>
      </c>
      <c r="F13" s="43"/>
      <c r="G13" s="44"/>
      <c r="H13" s="12"/>
      <c r="I13" s="44"/>
      <c r="J13" s="44"/>
      <c r="K13" s="44"/>
      <c r="L13" s="44"/>
      <c r="M13" s="44"/>
      <c r="N13" s="44"/>
      <c r="O13" s="44"/>
      <c r="P13" s="44"/>
      <c r="Q13" s="45"/>
    </row>
    <row r="14" spans="1:17" ht="12.75">
      <c r="A14" s="29"/>
      <c r="B14" s="96" t="s">
        <v>46</v>
      </c>
      <c r="C14" s="96"/>
      <c r="D14" s="30" t="s">
        <v>32</v>
      </c>
      <c r="E14" s="31" t="s">
        <v>47</v>
      </c>
      <c r="F14" s="43"/>
      <c r="G14" s="44"/>
      <c r="H14" s="12"/>
      <c r="I14" s="44"/>
      <c r="J14" s="44"/>
      <c r="K14" s="44"/>
      <c r="L14" s="44"/>
      <c r="M14" s="44"/>
      <c r="N14" s="44"/>
      <c r="O14" s="44"/>
      <c r="P14" s="44"/>
      <c r="Q14" s="45"/>
    </row>
    <row r="15" spans="1:17" ht="12.75">
      <c r="A15" s="13" t="s">
        <v>35</v>
      </c>
      <c r="B15" s="90">
        <v>5549</v>
      </c>
      <c r="C15" s="97"/>
      <c r="D15" s="32">
        <v>5260.22</v>
      </c>
      <c r="E15" s="33"/>
      <c r="F15" s="14">
        <v>1109.8</v>
      </c>
      <c r="G15" s="14">
        <v>1288.008</v>
      </c>
      <c r="H15" s="15">
        <v>1775.68</v>
      </c>
      <c r="I15" s="14">
        <v>0</v>
      </c>
      <c r="J15" s="14">
        <v>676.978</v>
      </c>
      <c r="K15" s="14">
        <v>1875.562</v>
      </c>
      <c r="L15" s="14">
        <v>0</v>
      </c>
      <c r="M15" s="14">
        <v>0</v>
      </c>
      <c r="N15" s="34">
        <v>0</v>
      </c>
      <c r="O15" s="34">
        <v>0</v>
      </c>
      <c r="P15" s="14">
        <v>0</v>
      </c>
      <c r="Q15" s="16">
        <f aca="true" t="shared" si="0" ref="Q15:Q26">SUM(F15:P15)</f>
        <v>6726.028</v>
      </c>
    </row>
    <row r="16" spans="1:17" ht="12.75">
      <c r="A16" s="13" t="s">
        <v>36</v>
      </c>
      <c r="B16" s="90">
        <v>5549</v>
      </c>
      <c r="C16" s="91"/>
      <c r="D16" s="32">
        <v>6261</v>
      </c>
      <c r="E16" s="33"/>
      <c r="F16" s="14">
        <v>1109.8</v>
      </c>
      <c r="G16" s="14">
        <v>1288.008</v>
      </c>
      <c r="H16" s="15">
        <v>1775.68</v>
      </c>
      <c r="I16" s="14">
        <v>0</v>
      </c>
      <c r="J16" s="14">
        <v>676.978</v>
      </c>
      <c r="K16" s="14">
        <v>1875.562</v>
      </c>
      <c r="L16" s="14">
        <v>0</v>
      </c>
      <c r="M16" s="14">
        <v>0</v>
      </c>
      <c r="N16" s="34">
        <v>0</v>
      </c>
      <c r="O16" s="34">
        <v>0</v>
      </c>
      <c r="P16" s="14">
        <v>0</v>
      </c>
      <c r="Q16" s="16">
        <f t="shared" si="0"/>
        <v>6726.028</v>
      </c>
    </row>
    <row r="17" spans="1:17" ht="12.75">
      <c r="A17" s="13" t="s">
        <v>3</v>
      </c>
      <c r="B17" s="90">
        <v>5549</v>
      </c>
      <c r="C17" s="91"/>
      <c r="D17" s="32">
        <v>5591.05</v>
      </c>
      <c r="E17" s="33"/>
      <c r="F17" s="14">
        <v>1109.8</v>
      </c>
      <c r="G17" s="14">
        <v>1288.008</v>
      </c>
      <c r="H17" s="15">
        <v>1775.68</v>
      </c>
      <c r="I17" s="14">
        <v>0</v>
      </c>
      <c r="J17" s="14">
        <v>676.978</v>
      </c>
      <c r="K17" s="14">
        <v>1875.562</v>
      </c>
      <c r="L17" s="14">
        <v>0</v>
      </c>
      <c r="M17" s="14">
        <v>0</v>
      </c>
      <c r="N17" s="34">
        <v>0</v>
      </c>
      <c r="O17" s="34">
        <v>0</v>
      </c>
      <c r="P17" s="14">
        <v>0</v>
      </c>
      <c r="Q17" s="16">
        <f t="shared" si="0"/>
        <v>6726.028</v>
      </c>
    </row>
    <row r="18" spans="1:17" ht="12.75">
      <c r="A18" s="13" t="s">
        <v>37</v>
      </c>
      <c r="B18" s="90">
        <v>5549</v>
      </c>
      <c r="C18" s="91"/>
      <c r="D18" s="32">
        <v>2389</v>
      </c>
      <c r="E18" s="33"/>
      <c r="F18" s="14">
        <v>1109.8</v>
      </c>
      <c r="G18" s="14">
        <v>1288.008</v>
      </c>
      <c r="H18" s="15">
        <v>1775.68</v>
      </c>
      <c r="I18" s="14">
        <v>0</v>
      </c>
      <c r="J18" s="14">
        <v>676.978</v>
      </c>
      <c r="K18" s="14">
        <v>1875.562</v>
      </c>
      <c r="L18" s="14">
        <v>0</v>
      </c>
      <c r="M18" s="14">
        <v>0</v>
      </c>
      <c r="N18" s="34">
        <v>0</v>
      </c>
      <c r="O18" s="34">
        <v>0</v>
      </c>
      <c r="P18" s="14">
        <v>0</v>
      </c>
      <c r="Q18" s="16">
        <f t="shared" si="0"/>
        <v>6726.028</v>
      </c>
    </row>
    <row r="19" spans="1:17" ht="12.75">
      <c r="A19" s="13" t="s">
        <v>4</v>
      </c>
      <c r="B19" s="90">
        <v>5549</v>
      </c>
      <c r="C19" s="91"/>
      <c r="D19" s="32">
        <v>6751</v>
      </c>
      <c r="E19" s="33"/>
      <c r="F19" s="14">
        <v>1109.8</v>
      </c>
      <c r="G19" s="14">
        <v>1288.008</v>
      </c>
      <c r="H19" s="15">
        <v>1775.68</v>
      </c>
      <c r="I19" s="14">
        <v>0</v>
      </c>
      <c r="J19" s="14">
        <v>676.978</v>
      </c>
      <c r="K19" s="14">
        <v>1875.562</v>
      </c>
      <c r="L19" s="14">
        <v>0</v>
      </c>
      <c r="M19" s="14">
        <v>3500</v>
      </c>
      <c r="N19" s="34">
        <v>0</v>
      </c>
      <c r="O19" s="34">
        <v>0</v>
      </c>
      <c r="P19" s="14">
        <v>0</v>
      </c>
      <c r="Q19" s="16">
        <f t="shared" si="0"/>
        <v>10226.028</v>
      </c>
    </row>
    <row r="20" spans="1:17" ht="12.75">
      <c r="A20" s="13" t="s">
        <v>5</v>
      </c>
      <c r="B20" s="90">
        <v>5549</v>
      </c>
      <c r="C20" s="91"/>
      <c r="D20" s="32">
        <v>5851</v>
      </c>
      <c r="E20" s="33"/>
      <c r="F20" s="14">
        <v>1109.8</v>
      </c>
      <c r="G20" s="14">
        <v>1288.008</v>
      </c>
      <c r="H20" s="15">
        <v>1775.68</v>
      </c>
      <c r="I20" s="14">
        <v>0</v>
      </c>
      <c r="J20" s="14">
        <v>676.978</v>
      </c>
      <c r="K20" s="14">
        <v>1875.562</v>
      </c>
      <c r="L20" s="14">
        <v>0</v>
      </c>
      <c r="M20" s="14">
        <v>0</v>
      </c>
      <c r="N20" s="34">
        <v>0</v>
      </c>
      <c r="O20" s="34">
        <v>0</v>
      </c>
      <c r="P20" s="14">
        <v>0</v>
      </c>
      <c r="Q20" s="16">
        <f t="shared" si="0"/>
        <v>6726.028</v>
      </c>
    </row>
    <row r="21" spans="1:17" ht="12.75">
      <c r="A21" s="13" t="s">
        <v>11</v>
      </c>
      <c r="B21" s="90">
        <v>5549</v>
      </c>
      <c r="C21" s="91"/>
      <c r="D21" s="32">
        <v>5054.49</v>
      </c>
      <c r="E21" s="33"/>
      <c r="F21" s="14">
        <v>1109.8</v>
      </c>
      <c r="G21" s="14">
        <v>1288.008</v>
      </c>
      <c r="H21" s="15">
        <v>1775.68</v>
      </c>
      <c r="I21" s="14">
        <v>0</v>
      </c>
      <c r="J21" s="14">
        <v>676.978</v>
      </c>
      <c r="K21" s="14">
        <v>1875.562</v>
      </c>
      <c r="L21" s="14">
        <v>0</v>
      </c>
      <c r="M21" s="14">
        <v>0</v>
      </c>
      <c r="N21" s="34">
        <v>2932</v>
      </c>
      <c r="O21" s="34">
        <v>0</v>
      </c>
      <c r="P21" s="14">
        <v>0</v>
      </c>
      <c r="Q21" s="16">
        <f t="shared" si="0"/>
        <v>9658.028</v>
      </c>
    </row>
    <row r="22" spans="1:17" ht="12.75">
      <c r="A22" s="13" t="s">
        <v>12</v>
      </c>
      <c r="B22" s="90">
        <v>5549</v>
      </c>
      <c r="C22" s="91"/>
      <c r="D22" s="32">
        <v>3208.65</v>
      </c>
      <c r="E22" s="33"/>
      <c r="F22" s="14">
        <v>1109.8</v>
      </c>
      <c r="G22" s="14">
        <v>1288.008</v>
      </c>
      <c r="H22" s="15">
        <v>1775.68</v>
      </c>
      <c r="I22" s="14">
        <v>0</v>
      </c>
      <c r="J22" s="14">
        <v>676.978</v>
      </c>
      <c r="K22" s="14">
        <v>1875.562</v>
      </c>
      <c r="L22" s="14">
        <v>0</v>
      </c>
      <c r="M22" s="14">
        <v>0</v>
      </c>
      <c r="N22" s="34">
        <v>1913</v>
      </c>
      <c r="O22" s="34">
        <v>0</v>
      </c>
      <c r="P22" s="14">
        <v>0</v>
      </c>
      <c r="Q22" s="16">
        <f t="shared" si="0"/>
        <v>8639.028</v>
      </c>
    </row>
    <row r="23" spans="1:17" ht="12.75">
      <c r="A23" s="13" t="s">
        <v>38</v>
      </c>
      <c r="B23" s="90">
        <v>5549</v>
      </c>
      <c r="C23" s="91"/>
      <c r="D23" s="32">
        <v>3817.01</v>
      </c>
      <c r="E23" s="33"/>
      <c r="F23" s="14">
        <v>1109.8</v>
      </c>
      <c r="G23" s="14">
        <v>1288.008</v>
      </c>
      <c r="H23" s="15">
        <v>1775.68</v>
      </c>
      <c r="I23" s="14">
        <v>0</v>
      </c>
      <c r="J23" s="14">
        <v>676.978</v>
      </c>
      <c r="K23" s="14">
        <v>1875.562</v>
      </c>
      <c r="L23" s="14">
        <v>0</v>
      </c>
      <c r="M23" s="14">
        <v>0</v>
      </c>
      <c r="N23" s="34">
        <v>0</v>
      </c>
      <c r="O23" s="34">
        <v>0</v>
      </c>
      <c r="P23" s="14">
        <v>0</v>
      </c>
      <c r="Q23" s="16">
        <f t="shared" si="0"/>
        <v>6726.028</v>
      </c>
    </row>
    <row r="24" spans="1:17" ht="12.75">
      <c r="A24" s="13" t="s">
        <v>39</v>
      </c>
      <c r="B24" s="90">
        <v>5549</v>
      </c>
      <c r="C24" s="91"/>
      <c r="D24" s="32">
        <v>4111.51</v>
      </c>
      <c r="E24" s="33"/>
      <c r="F24" s="14">
        <v>1109.8</v>
      </c>
      <c r="G24" s="14">
        <v>1288.008</v>
      </c>
      <c r="H24" s="15">
        <v>1775.68</v>
      </c>
      <c r="I24" s="14">
        <v>0</v>
      </c>
      <c r="J24" s="14">
        <v>676.978</v>
      </c>
      <c r="K24" s="14">
        <v>1875.562</v>
      </c>
      <c r="L24" s="14">
        <v>0</v>
      </c>
      <c r="M24" s="14">
        <v>0</v>
      </c>
      <c r="N24" s="34">
        <v>0</v>
      </c>
      <c r="O24" s="34">
        <v>0</v>
      </c>
      <c r="P24" s="14">
        <v>0</v>
      </c>
      <c r="Q24" s="16">
        <f t="shared" si="0"/>
        <v>6726.028</v>
      </c>
    </row>
    <row r="25" spans="1:17" ht="12.75">
      <c r="A25" s="13" t="s">
        <v>40</v>
      </c>
      <c r="B25" s="90">
        <v>5549</v>
      </c>
      <c r="C25" s="91"/>
      <c r="D25" s="32">
        <v>4149</v>
      </c>
      <c r="E25" s="33"/>
      <c r="F25" s="14">
        <v>1109.8</v>
      </c>
      <c r="G25" s="14">
        <v>1288.008</v>
      </c>
      <c r="H25" s="15">
        <v>1775.68</v>
      </c>
      <c r="I25" s="14">
        <v>0</v>
      </c>
      <c r="J25" s="14">
        <v>676.978</v>
      </c>
      <c r="K25" s="14">
        <v>1875.562</v>
      </c>
      <c r="L25" s="14">
        <v>0</v>
      </c>
      <c r="M25" s="14">
        <v>0</v>
      </c>
      <c r="N25" s="34">
        <v>0</v>
      </c>
      <c r="O25" s="34">
        <v>0</v>
      </c>
      <c r="P25" s="14">
        <v>0</v>
      </c>
      <c r="Q25" s="16">
        <f t="shared" si="0"/>
        <v>6726.028</v>
      </c>
    </row>
    <row r="26" spans="1:17" ht="12.75">
      <c r="A26" s="13" t="s">
        <v>41</v>
      </c>
      <c r="B26" s="90">
        <v>5549</v>
      </c>
      <c r="C26" s="91"/>
      <c r="D26" s="32">
        <v>6568.93</v>
      </c>
      <c r="E26" s="33"/>
      <c r="F26" s="14">
        <v>1109.8</v>
      </c>
      <c r="G26" s="14">
        <v>1288.008</v>
      </c>
      <c r="H26" s="15">
        <v>1775.68</v>
      </c>
      <c r="I26" s="14">
        <v>0</v>
      </c>
      <c r="J26" s="14">
        <v>676.978</v>
      </c>
      <c r="K26" s="14">
        <v>1875.562</v>
      </c>
      <c r="L26" s="14">
        <v>0</v>
      </c>
      <c r="M26" s="14">
        <v>659.31</v>
      </c>
      <c r="N26" s="34">
        <v>0</v>
      </c>
      <c r="O26" s="34">
        <v>0</v>
      </c>
      <c r="P26" s="14">
        <v>0</v>
      </c>
      <c r="Q26" s="16">
        <f t="shared" si="0"/>
        <v>7385.338</v>
      </c>
    </row>
    <row r="27" spans="1:17" ht="12.75">
      <c r="A27" s="17" t="s">
        <v>2</v>
      </c>
      <c r="B27" s="92">
        <f>SUM(B15:B26)</f>
        <v>66588</v>
      </c>
      <c r="C27" s="93"/>
      <c r="D27" s="26">
        <f>SUM(D15:D26)</f>
        <v>59012.86000000001</v>
      </c>
      <c r="E27" s="18"/>
      <c r="F27" s="18">
        <f aca="true" t="shared" si="1" ref="F27:Q27">SUM(F15:F26)</f>
        <v>13317.599999999997</v>
      </c>
      <c r="G27" s="18">
        <f t="shared" si="1"/>
        <v>15456.096</v>
      </c>
      <c r="H27" s="18">
        <f t="shared" si="1"/>
        <v>21308.16</v>
      </c>
      <c r="I27" s="18">
        <f t="shared" si="1"/>
        <v>0</v>
      </c>
      <c r="J27" s="18">
        <f t="shared" si="1"/>
        <v>8123.736</v>
      </c>
      <c r="K27" s="18">
        <f t="shared" si="1"/>
        <v>22506.74399999999</v>
      </c>
      <c r="L27" s="18">
        <f t="shared" si="1"/>
        <v>0</v>
      </c>
      <c r="M27" s="18">
        <f t="shared" si="1"/>
        <v>4159.3099999999995</v>
      </c>
      <c r="N27" s="26">
        <f t="shared" si="1"/>
        <v>4845</v>
      </c>
      <c r="O27" s="26">
        <f t="shared" si="1"/>
        <v>0</v>
      </c>
      <c r="P27" s="18">
        <f t="shared" si="1"/>
        <v>0</v>
      </c>
      <c r="Q27" s="19">
        <f t="shared" si="1"/>
        <v>89716.64600000001</v>
      </c>
    </row>
    <row r="28" spans="1:17" ht="12.7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 t="s">
        <v>42</v>
      </c>
      <c r="P28" s="58">
        <f>SUM(E13+D27-Q27)</f>
        <v>-65407.61839999996</v>
      </c>
      <c r="Q28" s="58"/>
    </row>
    <row r="29" spans="1:3" ht="12.75">
      <c r="A29" s="40" t="s">
        <v>4</v>
      </c>
      <c r="B29">
        <v>3500</v>
      </c>
      <c r="C29" t="s">
        <v>59</v>
      </c>
    </row>
    <row r="30" spans="1:3" ht="12.75">
      <c r="A30" s="40" t="s">
        <v>14</v>
      </c>
      <c r="B30">
        <v>659.31</v>
      </c>
      <c r="C30" t="s">
        <v>62</v>
      </c>
    </row>
  </sheetData>
  <sheetProtection/>
  <mergeCells count="43">
    <mergeCell ref="B27:C27"/>
    <mergeCell ref="P28:Q28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N10:O10"/>
    <mergeCell ref="A11:E11"/>
    <mergeCell ref="A12:E12"/>
    <mergeCell ref="F12:Q12"/>
    <mergeCell ref="A13:D13"/>
    <mergeCell ref="B14:C14"/>
    <mergeCell ref="B9:D9"/>
    <mergeCell ref="A10:D10"/>
    <mergeCell ref="F10:M10"/>
    <mergeCell ref="C6:C7"/>
    <mergeCell ref="D6:D7"/>
    <mergeCell ref="E6:E7"/>
    <mergeCell ref="A2:Q2"/>
    <mergeCell ref="A3:Q3"/>
    <mergeCell ref="A4:E4"/>
    <mergeCell ref="F4:P4"/>
    <mergeCell ref="B5:E5"/>
    <mergeCell ref="F5:M5"/>
    <mergeCell ref="N5:O6"/>
    <mergeCell ref="I6:I7"/>
    <mergeCell ref="J6:J7"/>
    <mergeCell ref="K6:K7"/>
    <mergeCell ref="P5:P7"/>
    <mergeCell ref="Q5:Q7"/>
    <mergeCell ref="B6:B7"/>
    <mergeCell ref="F6:F7"/>
    <mergeCell ref="G6:G7"/>
    <mergeCell ref="H6:H7"/>
    <mergeCell ref="L6:M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O14"/>
  <sheetViews>
    <sheetView zoomScalePageLayoutView="0" workbookViewId="0" topLeftCell="A1">
      <selection activeCell="C31" sqref="C31"/>
    </sheetView>
  </sheetViews>
  <sheetFormatPr defaultColWidth="9.00390625" defaultRowHeight="12.75"/>
  <sheetData>
    <row r="3" spans="1:15" ht="12.75">
      <c r="A3" s="55" t="s">
        <v>57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38.25">
      <c r="A4" s="46" t="s">
        <v>6</v>
      </c>
      <c r="B4" s="47"/>
      <c r="C4" s="48"/>
      <c r="D4" s="46"/>
      <c r="E4" s="47"/>
      <c r="F4" s="47"/>
      <c r="G4" s="47"/>
      <c r="H4" s="47"/>
      <c r="I4" s="47"/>
      <c r="J4" s="47"/>
      <c r="K4" s="47"/>
      <c r="L4" s="48"/>
      <c r="M4" s="1" t="s">
        <v>7</v>
      </c>
      <c r="N4" s="1" t="s">
        <v>8</v>
      </c>
      <c r="O4" s="2" t="s">
        <v>15</v>
      </c>
    </row>
    <row r="5" spans="1:15" ht="48" customHeight="1">
      <c r="A5" s="52" t="s">
        <v>11</v>
      </c>
      <c r="B5" s="53"/>
      <c r="C5" s="54"/>
      <c r="D5" s="49" t="s">
        <v>13</v>
      </c>
      <c r="E5" s="50"/>
      <c r="F5" s="50"/>
      <c r="G5" s="50"/>
      <c r="H5" s="50"/>
      <c r="I5" s="50"/>
      <c r="J5" s="50"/>
      <c r="K5" s="50"/>
      <c r="L5" s="51"/>
      <c r="M5" s="37" t="s">
        <v>54</v>
      </c>
      <c r="N5" s="38">
        <v>0.9</v>
      </c>
      <c r="O5" s="3"/>
    </row>
    <row r="6" spans="1:15" ht="12.75">
      <c r="A6" s="36" t="s">
        <v>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 t="s">
        <v>10</v>
      </c>
      <c r="O6" s="36">
        <v>2.932</v>
      </c>
    </row>
    <row r="7" spans="1:15" ht="38.25">
      <c r="A7" s="52" t="s">
        <v>12</v>
      </c>
      <c r="B7" s="53"/>
      <c r="C7" s="54"/>
      <c r="D7" s="49" t="s">
        <v>61</v>
      </c>
      <c r="E7" s="50"/>
      <c r="F7" s="50"/>
      <c r="G7" s="50"/>
      <c r="H7" s="50"/>
      <c r="I7" s="50"/>
      <c r="J7" s="50"/>
      <c r="K7" s="50"/>
      <c r="L7" s="51"/>
      <c r="M7" s="37" t="s">
        <v>55</v>
      </c>
      <c r="N7" s="38">
        <v>0.02</v>
      </c>
      <c r="O7" s="3" t="s">
        <v>60</v>
      </c>
    </row>
    <row r="8" spans="1:15" ht="12.75">
      <c r="A8" s="41" t="s">
        <v>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 t="s">
        <v>10</v>
      </c>
      <c r="O8" s="41">
        <v>1.913</v>
      </c>
    </row>
    <row r="10" spans="5:14" ht="12.75">
      <c r="E10" s="25" t="s">
        <v>43</v>
      </c>
      <c r="F10" s="25"/>
      <c r="G10" s="25"/>
      <c r="H10" s="25"/>
      <c r="I10" s="25"/>
      <c r="J10" s="25"/>
      <c r="K10" s="25"/>
      <c r="L10" s="25"/>
      <c r="M10" s="25"/>
      <c r="N10" s="25"/>
    </row>
    <row r="11" spans="5:14" ht="12.75"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5:14" ht="12.75"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5:14" ht="12.75">
      <c r="E13" s="25" t="s">
        <v>44</v>
      </c>
      <c r="F13" s="25" t="s">
        <v>45</v>
      </c>
      <c r="G13" s="25"/>
      <c r="H13" s="25"/>
      <c r="I13" s="25"/>
      <c r="J13" s="25"/>
      <c r="K13" s="25"/>
      <c r="L13" s="25"/>
      <c r="M13" s="25"/>
      <c r="N13" s="25"/>
    </row>
    <row r="14" spans="5:14" ht="12.75">
      <c r="E14" s="25"/>
      <c r="F14" s="25"/>
      <c r="G14" s="25"/>
      <c r="H14" s="25"/>
      <c r="I14" s="25"/>
      <c r="J14" s="25"/>
      <c r="K14" s="25"/>
      <c r="L14" s="25"/>
      <c r="M14" s="25"/>
      <c r="N14" s="25"/>
    </row>
  </sheetData>
  <sheetProtection/>
  <mergeCells count="7">
    <mergeCell ref="A3:O3"/>
    <mergeCell ref="A4:C4"/>
    <mergeCell ref="D4:L4"/>
    <mergeCell ref="A5:C5"/>
    <mergeCell ref="D5:L5"/>
    <mergeCell ref="A7:C7"/>
    <mergeCell ref="D7:L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2021-09-20T11:44:10Z</cp:lastPrinted>
  <dcterms:created xsi:type="dcterms:W3CDTF">2007-02-04T12:22:59Z</dcterms:created>
  <dcterms:modified xsi:type="dcterms:W3CDTF">2024-02-13T07:40:15Z</dcterms:modified>
  <cp:category/>
  <cp:version/>
  <cp:contentType/>
  <cp:contentStatus/>
</cp:coreProperties>
</file>