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515" windowHeight="4725" firstSheet="1" activeTab="1"/>
  </bookViews>
  <sheets>
    <sheet name="Лист1" sheetId="1" state="hidden" r:id="rId1"/>
    <sheet name="2023" sheetId="2" r:id="rId2"/>
    <sheet name="работы2023" sheetId="3" r:id="rId3"/>
  </sheets>
  <definedNames>
    <definedName name="_xlnm.Print_Area" localSheetId="1">'2023'!$A$30:$Q$43</definedName>
    <definedName name="_xlnm.Print_Area" localSheetId="2">'работы2023'!$A$2:$Q$27</definedName>
  </definedNames>
  <calcPr fullCalcOnLoad="1"/>
</workbook>
</file>

<file path=xl/comments2.xml><?xml version="1.0" encoding="utf-8"?>
<comments xmlns="http://schemas.openxmlformats.org/spreadsheetml/2006/main">
  <authors>
    <author>User</author>
    <author>Елена</author>
  </authors>
  <commentList>
    <comment ref="N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3000-замена  блока питания 4под.</t>
        </r>
      </text>
    </comment>
    <comment ref="N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4759-покос</t>
        </r>
      </text>
    </comment>
    <comment ref="N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5270-покос</t>
        </r>
      </text>
    </comment>
    <comment ref="N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2000-замена эл.питания на тепловычислителе
3000-замена 2х эл.питания на ВэПС </t>
        </r>
      </text>
    </comment>
    <comment ref="N25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2110,14-технич.обслуживание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<sst xmlns="http://schemas.openxmlformats.org/spreadsheetml/2006/main" count="138" uniqueCount="88">
  <si>
    <t>май</t>
  </si>
  <si>
    <t>июнь</t>
  </si>
  <si>
    <t>июль</t>
  </si>
  <si>
    <t>Содержание</t>
  </si>
  <si>
    <t>август</t>
  </si>
  <si>
    <t>ремонт</t>
  </si>
  <si>
    <t>итого</t>
  </si>
  <si>
    <t>Месяц</t>
  </si>
  <si>
    <t>ед. изм.</t>
  </si>
  <si>
    <t>кол-во</t>
  </si>
  <si>
    <t>январь</t>
  </si>
  <si>
    <t>ИТОГО</t>
  </si>
  <si>
    <t>тыс.руб.</t>
  </si>
  <si>
    <t>февраль</t>
  </si>
  <si>
    <t>март</t>
  </si>
  <si>
    <t>апрель</t>
  </si>
  <si>
    <t>сентябрь</t>
  </si>
  <si>
    <t>октябрь</t>
  </si>
  <si>
    <t>ноябрь</t>
  </si>
  <si>
    <t>декабрь</t>
  </si>
  <si>
    <t>Место провед-я работ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</si>
  <si>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</si>
  <si>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</si>
  <si>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</si>
  <si>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</si>
  <si>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</si>
  <si>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</si>
  <si>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</si>
  <si>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</si>
  <si>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</si>
  <si>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</si>
  <si>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</si>
  <si>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</si>
  <si>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</si>
  <si>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</si>
  <si>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</si>
  <si>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</si>
  <si>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</si>
  <si>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</si>
  <si>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</si>
  <si>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</si>
  <si>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</si>
  <si>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</si>
  <si>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</si>
  <si>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</si>
  <si>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</si>
  <si>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</si>
  <si>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</si>
  <si>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</si>
  <si>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</si>
  <si>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</si>
  <si>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</si>
  <si>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Ремонт освещения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</si>
  <si>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</si>
  <si>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</si>
  <si>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</si>
  <si>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</si>
  <si>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</si>
  <si>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</si>
  <si>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</si>
  <si>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</si>
  <si>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эл-во</t>
  </si>
  <si>
    <t>Разборка трубопроводов из  канализационных труб диаметром: 100 мм</t>
  </si>
  <si>
    <t>х/в</t>
  </si>
  <si>
    <t>общехозяйственные расходы</t>
  </si>
  <si>
    <t>Гидравлическое испытание трубопроводов систем отопления, водопровода и горячего водоснабжения диаметром: до 50 мм</t>
  </si>
  <si>
    <t>100 шт.</t>
  </si>
  <si>
    <t>Разборка трубопроводов из водогазопроводных труб диаметром: до 32 мм</t>
  </si>
  <si>
    <t>Пробивка отверстий в кирпичных стенах для  труб вручную при толщине стен: в 2 кирпича</t>
  </si>
  <si>
    <t>100 м трубопровода</t>
  </si>
  <si>
    <t>100 отверстий</t>
  </si>
  <si>
    <t>Установка полиэтиленовых фасонных частей: отводов, колен, патрубков, переходов,компенсаторов,ревизий,п/отводов</t>
  </si>
  <si>
    <t>Прокладка внутренних трубопроводов канализации из полипропиленовых труб диаметром: 110 мм</t>
  </si>
  <si>
    <t>100 м трубопровода с фасонными частями</t>
  </si>
  <si>
    <t>10 фасонных частей</t>
  </si>
  <si>
    <t>Бобров Н.А.</t>
  </si>
  <si>
    <t>Работы по уборке придомовой территории</t>
  </si>
  <si>
    <t>Информация о доходах и расходах по дому __Тургенева 15__на 2023год.</t>
  </si>
  <si>
    <t>Перечень выполненных работ по сметам за 2023 год по дому Тургенева 15</t>
  </si>
  <si>
    <t xml:space="preserve">кв.18-1 этаж-подвал(стояк х/в и отопл.) </t>
  </si>
  <si>
    <t>Прокладка трубопроводов водоснабжения из напорных полиэтиленовых труб низкого давления среднего типа наружным диаметром: 25 мм</t>
  </si>
  <si>
    <t>Прокладка трубопроводов водоснабжения из напорных полиэтиленовых труб низкого давления среднего типа наружным диаметром: 32 мм</t>
  </si>
  <si>
    <t>замена  блока питания 4под.</t>
  </si>
  <si>
    <t xml:space="preserve"> 4 подвал</t>
  </si>
  <si>
    <t xml:space="preserve"> кв.14(ремонт щитовой)</t>
  </si>
  <si>
    <t>замена эл.питания на тепловычислителе</t>
  </si>
  <si>
    <t xml:space="preserve">замена 2х эл.питания на ВэПС 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</si>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</sst>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[$-FC19]d\ mmmm\ yyyy\ &quot;г.&quot;"/>
    <numFmt numFmtId="176" formatCode="0.000"/>
    <numFmt numFmtId="177" formatCode="#,##0.000_р_."/>
    <numFmt numFmtId="178" formatCode="#,##0.0_р_."/>
    <numFmt numFmtId="179" formatCode="0.0"/>
    <numFmt numFmtId="180" formatCode="#,##0.0000_р_."/>
    <numFmt numFmtId="181" formatCode="#,##0.00000_р_.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_р_."/>
    <numFmt numFmtId="188" formatCode="#,##0&quot;р.&quot;"/>
    <numFmt numFmtId="189" formatCode="0.0000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7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7" fillId="12" borderId="10" xfId="0" applyNumberFormat="1" applyFont="1" applyFill="1" applyBorder="1" applyAlignment="1">
      <alignment horizontal="left" wrapText="1"/>
    </xf>
    <xf numFmtId="174" fontId="1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2" fillId="7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2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74" fontId="1" fillId="13" borderId="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2" fontId="1" fillId="32" borderId="0" xfId="0" applyNumberFormat="1" applyFont="1" applyFill="1" applyBorder="1" applyAlignment="1">
      <alignment horizontal="right" vertical="top" wrapText="1"/>
    </xf>
    <xf numFmtId="2" fontId="4" fillId="32" borderId="0" xfId="0" applyNumberFormat="1" applyFont="1" applyFill="1" applyBorder="1" applyAlignment="1">
      <alignment horizontal="right" vertical="top" wrapText="1"/>
    </xf>
    <xf numFmtId="2" fontId="4" fillId="32" borderId="0" xfId="0" applyNumberFormat="1" applyFont="1" applyFill="1" applyBorder="1" applyAlignment="1">
      <alignment horizontal="center" vertical="top" wrapText="1"/>
    </xf>
    <xf numFmtId="0" fontId="12" fillId="34" borderId="17" xfId="0" applyNumberFormat="1" applyFont="1" applyFill="1" applyBorder="1" applyAlignment="1">
      <alignment wrapText="1"/>
    </xf>
    <xf numFmtId="2" fontId="1" fillId="34" borderId="15" xfId="0" applyNumberFormat="1" applyFont="1" applyFill="1" applyBorder="1" applyAlignment="1">
      <alignment horizontal="center" vertical="top"/>
    </xf>
    <xf numFmtId="2" fontId="1" fillId="34" borderId="18" xfId="0" applyNumberFormat="1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 vertical="top" wrapText="1"/>
    </xf>
    <xf numFmtId="2" fontId="4" fillId="34" borderId="13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right"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0" fontId="3" fillId="38" borderId="0" xfId="0" applyFont="1" applyFill="1" applyAlignment="1">
      <alignment/>
    </xf>
    <xf numFmtId="174" fontId="1" fillId="0" borderId="0" xfId="0" applyNumberFormat="1" applyFont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left" wrapText="1"/>
    </xf>
    <xf numFmtId="2" fontId="0" fillId="0" borderId="14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6" borderId="1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174" fontId="9" fillId="0" borderId="21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left" wrapText="1"/>
    </xf>
    <xf numFmtId="2" fontId="4" fillId="0" borderId="20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2" fontId="4" fillId="0" borderId="18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23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1" fillId="39" borderId="10" xfId="0" applyFont="1" applyFill="1" applyBorder="1" applyAlignment="1">
      <alignment horizontal="center" wrapText="1"/>
    </xf>
    <xf numFmtId="174" fontId="1" fillId="40" borderId="17" xfId="0" applyNumberFormat="1" applyFont="1" applyFill="1" applyBorder="1" applyAlignment="1">
      <alignment horizontal="center"/>
    </xf>
    <xf numFmtId="0" fontId="0" fillId="40" borderId="16" xfId="0" applyFill="1" applyBorder="1" applyAlignment="1">
      <alignment/>
    </xf>
    <xf numFmtId="174" fontId="1" fillId="40" borderId="16" xfId="0" applyNumberFormat="1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174" fontId="1" fillId="34" borderId="17" xfId="0" applyNumberFormat="1" applyFont="1" applyFill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S43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7" max="8" width="9.75390625" style="0" customWidth="1"/>
    <col min="10" max="10" width="9.75390625" style="0" customWidth="1"/>
    <col min="12" max="12" width="10.00390625" style="0" customWidth="1"/>
    <col min="17" max="17" width="9.75390625" style="0" customWidth="1"/>
    <col min="19" max="19" width="10.625" style="0" customWidth="1"/>
  </cols>
  <sheetData>
    <row r="2" spans="1:18" ht="15.75">
      <c r="A2" s="94" t="s">
        <v>77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ht="12.75">
      <c r="A4" s="61"/>
      <c r="B4" s="72"/>
      <c r="C4" s="72"/>
      <c r="D4" s="72"/>
      <c r="E4" s="62"/>
      <c r="F4" s="64" t="s">
        <v>23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65"/>
      <c r="R4" s="2"/>
    </row>
    <row r="5" spans="1:18" ht="12.75">
      <c r="A5" s="4"/>
      <c r="B5" s="96" t="s">
        <v>24</v>
      </c>
      <c r="C5" s="97"/>
      <c r="D5" s="97"/>
      <c r="E5" s="98"/>
      <c r="F5" s="99" t="s">
        <v>3</v>
      </c>
      <c r="G5" s="100"/>
      <c r="H5" s="100"/>
      <c r="I5" s="100"/>
      <c r="J5" s="100"/>
      <c r="K5" s="100"/>
      <c r="L5" s="100"/>
      <c r="M5" s="100"/>
      <c r="N5" s="100"/>
      <c r="O5" s="101" t="s">
        <v>25</v>
      </c>
      <c r="P5" s="102"/>
      <c r="Q5" s="105" t="s">
        <v>26</v>
      </c>
      <c r="R5" s="108" t="s">
        <v>11</v>
      </c>
    </row>
    <row r="6" spans="1:18" ht="12.75">
      <c r="A6" s="5"/>
      <c r="B6" s="69" t="s">
        <v>27</v>
      </c>
      <c r="C6" s="69" t="s">
        <v>5</v>
      </c>
      <c r="D6" s="69" t="s">
        <v>28</v>
      </c>
      <c r="E6" s="91" t="s">
        <v>6</v>
      </c>
      <c r="F6" s="89" t="s">
        <v>29</v>
      </c>
      <c r="G6" s="89" t="s">
        <v>76</v>
      </c>
      <c r="H6" s="89" t="s">
        <v>30</v>
      </c>
      <c r="I6" s="89" t="s">
        <v>31</v>
      </c>
      <c r="J6" s="89" t="s">
        <v>32</v>
      </c>
      <c r="K6" s="89" t="s">
        <v>33</v>
      </c>
      <c r="L6" s="89" t="s">
        <v>64</v>
      </c>
      <c r="M6" s="81" t="s">
        <v>34</v>
      </c>
      <c r="N6" s="83"/>
      <c r="O6" s="103"/>
      <c r="P6" s="104"/>
      <c r="Q6" s="106"/>
      <c r="R6" s="109"/>
    </row>
    <row r="7" spans="1:18" ht="84">
      <c r="A7" s="7"/>
      <c r="B7" s="70"/>
      <c r="C7" s="70"/>
      <c r="D7" s="70"/>
      <c r="E7" s="92"/>
      <c r="F7" s="90"/>
      <c r="G7" s="90"/>
      <c r="H7" s="90"/>
      <c r="I7" s="90"/>
      <c r="J7" s="90"/>
      <c r="K7" s="90"/>
      <c r="L7" s="90"/>
      <c r="M7" s="29" t="s">
        <v>58</v>
      </c>
      <c r="N7" s="29" t="s">
        <v>60</v>
      </c>
      <c r="O7" s="6" t="s">
        <v>35</v>
      </c>
      <c r="P7" s="6" t="s">
        <v>36</v>
      </c>
      <c r="Q7" s="107"/>
      <c r="R7" s="110"/>
    </row>
    <row r="8" spans="1:18" ht="12.75">
      <c r="A8" s="44" t="s">
        <v>59</v>
      </c>
      <c r="B8" s="45"/>
      <c r="C8" s="45"/>
      <c r="D8" s="46"/>
      <c r="E8" s="47">
        <v>18.5</v>
      </c>
      <c r="F8" s="50">
        <v>1.8</v>
      </c>
      <c r="G8" s="50">
        <v>2.41</v>
      </c>
      <c r="H8" s="50">
        <v>3.2</v>
      </c>
      <c r="I8" s="50">
        <v>0.22</v>
      </c>
      <c r="J8" s="50">
        <v>3.18</v>
      </c>
      <c r="K8" s="50">
        <v>0</v>
      </c>
      <c r="L8" s="50">
        <v>3.6</v>
      </c>
      <c r="M8" s="50">
        <v>0</v>
      </c>
      <c r="N8" s="50">
        <v>0.09</v>
      </c>
      <c r="O8" s="51">
        <v>0.5</v>
      </c>
      <c r="P8" s="51">
        <v>0.5</v>
      </c>
      <c r="Q8" s="48">
        <v>3</v>
      </c>
      <c r="R8" s="49">
        <f>SUM(F8:Q8)</f>
        <v>18.5</v>
      </c>
    </row>
    <row r="9" spans="1:18" ht="12.75">
      <c r="A9" s="78" t="s">
        <v>37</v>
      </c>
      <c r="B9" s="79"/>
      <c r="C9" s="79"/>
      <c r="D9" s="80"/>
      <c r="E9" s="9">
        <v>3336.7</v>
      </c>
      <c r="F9" s="81" t="s">
        <v>38</v>
      </c>
      <c r="G9" s="82"/>
      <c r="H9" s="82"/>
      <c r="I9" s="82"/>
      <c r="J9" s="82"/>
      <c r="K9" s="82"/>
      <c r="L9" s="82"/>
      <c r="M9" s="82"/>
      <c r="N9" s="83"/>
      <c r="O9" s="84"/>
      <c r="P9" s="85"/>
      <c r="Q9" s="8" t="s">
        <v>39</v>
      </c>
      <c r="R9" s="8"/>
    </row>
    <row r="10" spans="1:18" ht="12.75">
      <c r="A10" s="86" t="s">
        <v>40</v>
      </c>
      <c r="B10" s="87"/>
      <c r="C10" s="87"/>
      <c r="D10" s="87"/>
      <c r="E10" s="88"/>
      <c r="F10" s="10">
        <f>F8*E9</f>
        <v>6006.0599999999995</v>
      </c>
      <c r="G10" s="10">
        <f>G8*E9</f>
        <v>8041.447</v>
      </c>
      <c r="H10" s="10">
        <f>H8*E9</f>
        <v>10677.44</v>
      </c>
      <c r="I10" s="10">
        <f>I8*E9</f>
        <v>734.074</v>
      </c>
      <c r="J10" s="10">
        <f>J8*E9</f>
        <v>10610.706</v>
      </c>
      <c r="K10" s="10">
        <v>0</v>
      </c>
      <c r="L10" s="10">
        <f>L8*E9</f>
        <v>12012.119999999999</v>
      </c>
      <c r="M10" s="10">
        <v>0</v>
      </c>
      <c r="N10" s="10">
        <f>N8*E9</f>
        <v>300.303</v>
      </c>
      <c r="O10" s="10">
        <f>O8*E9</f>
        <v>1668.35</v>
      </c>
      <c r="P10" s="10">
        <f>P8*E9</f>
        <v>1668.35</v>
      </c>
      <c r="Q10" s="10">
        <f>Q8*E9</f>
        <v>10010.099999999999</v>
      </c>
      <c r="R10" s="10">
        <f>SUM(F10:Q10)</f>
        <v>61728.94999999999</v>
      </c>
    </row>
    <row r="11" spans="1:18" ht="12.75">
      <c r="A11" s="115" t="s">
        <v>41</v>
      </c>
      <c r="B11" s="115"/>
      <c r="C11" s="115"/>
      <c r="D11" s="115"/>
      <c r="E11" s="116"/>
      <c r="F11" s="75" t="s">
        <v>42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7"/>
    </row>
    <row r="12" spans="1:18" ht="12.75">
      <c r="A12" s="119" t="s">
        <v>43</v>
      </c>
      <c r="B12" s="119"/>
      <c r="C12" s="119"/>
      <c r="D12" s="120"/>
      <c r="E12" s="11">
        <v>-460703.02607999987</v>
      </c>
      <c r="F12" s="52"/>
      <c r="G12" s="12"/>
      <c r="H12" s="13"/>
      <c r="I12" s="12"/>
      <c r="J12" s="12"/>
      <c r="K12" s="12"/>
      <c r="L12" s="12"/>
      <c r="M12" s="12"/>
      <c r="N12" s="12"/>
      <c r="O12" s="12"/>
      <c r="P12" s="12"/>
      <c r="Q12" s="12"/>
      <c r="R12" s="14"/>
    </row>
    <row r="13" spans="1:18" ht="12.75">
      <c r="A13" s="30"/>
      <c r="B13" s="111" t="s">
        <v>57</v>
      </c>
      <c r="C13" s="111"/>
      <c r="D13" s="31" t="s">
        <v>41</v>
      </c>
      <c r="E13" s="32" t="s">
        <v>22</v>
      </c>
      <c r="F13" s="52"/>
      <c r="G13" s="12"/>
      <c r="H13" s="13"/>
      <c r="I13" s="12"/>
      <c r="J13" s="12"/>
      <c r="K13" s="12"/>
      <c r="L13" s="12"/>
      <c r="M13" s="12"/>
      <c r="N13" s="12"/>
      <c r="O13" s="12"/>
      <c r="P13" s="12"/>
      <c r="Q13" s="12"/>
      <c r="R13" s="14"/>
    </row>
    <row r="14" spans="1:19" ht="12.75">
      <c r="A14" s="15" t="s">
        <v>44</v>
      </c>
      <c r="B14" s="112">
        <v>49247.72</v>
      </c>
      <c r="C14" s="113"/>
      <c r="D14" s="33">
        <v>57446.28</v>
      </c>
      <c r="E14" s="34"/>
      <c r="F14" s="16">
        <v>6006.0599999999995</v>
      </c>
      <c r="G14" s="16">
        <v>8980.812</v>
      </c>
      <c r="H14" s="17">
        <v>10677.44</v>
      </c>
      <c r="I14" s="16">
        <v>2100</v>
      </c>
      <c r="J14" s="16">
        <v>10621.135999999999</v>
      </c>
      <c r="K14" s="16">
        <v>0</v>
      </c>
      <c r="L14" s="16">
        <v>12012.119999999999</v>
      </c>
      <c r="M14" s="16">
        <v>1256.2</v>
      </c>
      <c r="N14" s="16">
        <v>0</v>
      </c>
      <c r="O14" s="26">
        <v>0</v>
      </c>
      <c r="P14" s="26">
        <v>0</v>
      </c>
      <c r="Q14" s="16">
        <v>10010.099999999999</v>
      </c>
      <c r="R14" s="18">
        <f aca="true" t="shared" si="0" ref="R14:R25">SUM(F14:Q14)</f>
        <v>61663.867999999995</v>
      </c>
      <c r="S14" s="3"/>
    </row>
    <row r="15" spans="1:19" ht="12.75">
      <c r="A15" s="15" t="s">
        <v>45</v>
      </c>
      <c r="B15" s="112">
        <v>50412.62</v>
      </c>
      <c r="C15" s="114"/>
      <c r="D15" s="33">
        <v>40970.42</v>
      </c>
      <c r="E15" s="34"/>
      <c r="F15" s="16">
        <v>6006.0599999999995</v>
      </c>
      <c r="G15" s="16">
        <v>8980.812</v>
      </c>
      <c r="H15" s="17">
        <v>10677.44</v>
      </c>
      <c r="I15" s="16">
        <v>2100</v>
      </c>
      <c r="J15" s="16">
        <v>10621.135999999999</v>
      </c>
      <c r="K15" s="16">
        <v>0</v>
      </c>
      <c r="L15" s="16">
        <v>12012.119999999999</v>
      </c>
      <c r="M15" s="16">
        <v>0</v>
      </c>
      <c r="N15" s="16">
        <v>3000</v>
      </c>
      <c r="O15" s="26">
        <v>20361</v>
      </c>
      <c r="P15" s="26">
        <v>0</v>
      </c>
      <c r="Q15" s="16">
        <v>10010.099999999999</v>
      </c>
      <c r="R15" s="18">
        <f t="shared" si="0"/>
        <v>83768.668</v>
      </c>
      <c r="S15" s="3"/>
    </row>
    <row r="16" spans="1:19" ht="12.75">
      <c r="A16" s="15" t="s">
        <v>14</v>
      </c>
      <c r="B16" s="112">
        <v>49156.35</v>
      </c>
      <c r="C16" s="114"/>
      <c r="D16" s="33">
        <v>44403.23</v>
      </c>
      <c r="E16" s="34"/>
      <c r="F16" s="16">
        <v>6006.0599999999995</v>
      </c>
      <c r="G16" s="16">
        <v>8980.812</v>
      </c>
      <c r="H16" s="17">
        <v>10677.44</v>
      </c>
      <c r="I16" s="16">
        <v>2100</v>
      </c>
      <c r="J16" s="16">
        <v>10621.135999999999</v>
      </c>
      <c r="K16" s="16">
        <v>0</v>
      </c>
      <c r="L16" s="16">
        <v>12012.119999999999</v>
      </c>
      <c r="M16" s="16">
        <v>1918.56</v>
      </c>
      <c r="N16" s="16">
        <v>0</v>
      </c>
      <c r="O16" s="26">
        <f>3207+587</f>
        <v>3794</v>
      </c>
      <c r="P16" s="26">
        <v>0</v>
      </c>
      <c r="Q16" s="16">
        <v>10010.099999999999</v>
      </c>
      <c r="R16" s="18">
        <f t="shared" si="0"/>
        <v>66120.228</v>
      </c>
      <c r="S16" s="3"/>
    </row>
    <row r="17" spans="1:19" ht="12.75">
      <c r="A17" s="15" t="s">
        <v>46</v>
      </c>
      <c r="B17" s="112">
        <v>51075.03</v>
      </c>
      <c r="C17" s="114"/>
      <c r="D17" s="33">
        <v>48494.31</v>
      </c>
      <c r="E17" s="34"/>
      <c r="F17" s="16">
        <v>6006.0599999999995</v>
      </c>
      <c r="G17" s="16">
        <v>8980.812</v>
      </c>
      <c r="H17" s="17">
        <v>10677.44</v>
      </c>
      <c r="I17" s="16">
        <v>2100</v>
      </c>
      <c r="J17" s="16">
        <v>10621.135999999999</v>
      </c>
      <c r="K17" s="16">
        <v>0</v>
      </c>
      <c r="L17" s="16">
        <v>12012.119999999999</v>
      </c>
      <c r="M17" s="16">
        <v>1044.93</v>
      </c>
      <c r="N17" s="16">
        <v>0</v>
      </c>
      <c r="O17" s="26">
        <v>0</v>
      </c>
      <c r="P17" s="26">
        <v>0</v>
      </c>
      <c r="Q17" s="16">
        <v>10010.099999999999</v>
      </c>
      <c r="R17" s="18">
        <f t="shared" si="0"/>
        <v>61452.598</v>
      </c>
      <c r="S17" s="3"/>
    </row>
    <row r="18" spans="1:18" ht="12.75">
      <c r="A18" s="15" t="s">
        <v>0</v>
      </c>
      <c r="B18" s="112">
        <v>50201.4</v>
      </c>
      <c r="C18" s="114"/>
      <c r="D18" s="33">
        <v>42189.65</v>
      </c>
      <c r="E18" s="34"/>
      <c r="F18" s="16">
        <v>6006.0599999999995</v>
      </c>
      <c r="G18" s="16">
        <v>8980.812</v>
      </c>
      <c r="H18" s="17">
        <v>10677.44</v>
      </c>
      <c r="I18" s="16">
        <v>0</v>
      </c>
      <c r="J18" s="16">
        <v>10621.135999999999</v>
      </c>
      <c r="K18" s="16">
        <v>0</v>
      </c>
      <c r="L18" s="16">
        <v>12012.119999999999</v>
      </c>
      <c r="M18" s="16">
        <v>2204.06</v>
      </c>
      <c r="N18" s="16">
        <v>0</v>
      </c>
      <c r="O18" s="26">
        <v>0</v>
      </c>
      <c r="P18" s="26">
        <v>0</v>
      </c>
      <c r="Q18" s="16">
        <v>10010.099999999999</v>
      </c>
      <c r="R18" s="18">
        <f t="shared" si="0"/>
        <v>60511.727999999996</v>
      </c>
    </row>
    <row r="19" spans="1:18" ht="12.75">
      <c r="A19" s="15" t="s">
        <v>1</v>
      </c>
      <c r="B19" s="112">
        <v>51360.42</v>
      </c>
      <c r="C19" s="114"/>
      <c r="D19" s="33">
        <v>53691.17</v>
      </c>
      <c r="E19" s="34"/>
      <c r="F19" s="16">
        <v>6006.0599999999995</v>
      </c>
      <c r="G19" s="16">
        <v>8980.812</v>
      </c>
      <c r="H19" s="17">
        <v>10677.44</v>
      </c>
      <c r="I19" s="16">
        <v>0</v>
      </c>
      <c r="J19" s="16">
        <v>10621.135999999999</v>
      </c>
      <c r="K19" s="16">
        <v>0</v>
      </c>
      <c r="L19" s="16">
        <v>12012.119999999999</v>
      </c>
      <c r="M19" s="16">
        <v>1741.55</v>
      </c>
      <c r="N19" s="16">
        <v>4759</v>
      </c>
      <c r="O19" s="26">
        <v>0</v>
      </c>
      <c r="P19" s="26">
        <v>0</v>
      </c>
      <c r="Q19" s="16">
        <v>10010.099999999999</v>
      </c>
      <c r="R19" s="18">
        <f t="shared" si="0"/>
        <v>64808.218</v>
      </c>
    </row>
    <row r="20" spans="1:18" ht="12.75">
      <c r="A20" s="15" t="s">
        <v>2</v>
      </c>
      <c r="B20" s="112">
        <v>50897.8</v>
      </c>
      <c r="C20" s="114"/>
      <c r="D20" s="33">
        <v>85017.28</v>
      </c>
      <c r="E20" s="34"/>
      <c r="F20" s="16">
        <v>6006.0599999999995</v>
      </c>
      <c r="G20" s="16">
        <v>8980.812</v>
      </c>
      <c r="H20" s="17">
        <v>10677.44</v>
      </c>
      <c r="I20" s="16">
        <v>0</v>
      </c>
      <c r="J20" s="16">
        <v>10621.135999999999</v>
      </c>
      <c r="K20" s="16">
        <v>0</v>
      </c>
      <c r="L20" s="16">
        <v>12012.119999999999</v>
      </c>
      <c r="M20" s="16">
        <v>839.37</v>
      </c>
      <c r="N20" s="16">
        <v>5270</v>
      </c>
      <c r="O20" s="26">
        <v>15308</v>
      </c>
      <c r="P20" s="26">
        <v>0</v>
      </c>
      <c r="Q20" s="16">
        <v>10010.099999999999</v>
      </c>
      <c r="R20" s="18">
        <f t="shared" si="0"/>
        <v>79725.038</v>
      </c>
    </row>
    <row r="21" spans="1:18" ht="12.75">
      <c r="A21" s="15" t="s">
        <v>4</v>
      </c>
      <c r="B21" s="112">
        <v>49995.74</v>
      </c>
      <c r="C21" s="114"/>
      <c r="D21" s="33">
        <v>46404.4</v>
      </c>
      <c r="E21" s="34"/>
      <c r="F21" s="16">
        <v>6006.0599999999995</v>
      </c>
      <c r="G21" s="16">
        <v>8980.812</v>
      </c>
      <c r="H21" s="17">
        <v>10677.44</v>
      </c>
      <c r="I21" s="16">
        <v>0</v>
      </c>
      <c r="J21" s="16">
        <v>10621.135999999999</v>
      </c>
      <c r="K21" s="16">
        <v>0</v>
      </c>
      <c r="L21" s="16">
        <v>12012.119999999999</v>
      </c>
      <c r="M21" s="16">
        <v>1838.62</v>
      </c>
      <c r="N21" s="16">
        <v>5000</v>
      </c>
      <c r="O21" s="26">
        <v>0</v>
      </c>
      <c r="P21" s="26">
        <v>0</v>
      </c>
      <c r="Q21" s="16">
        <v>10010.099999999999</v>
      </c>
      <c r="R21" s="18">
        <f t="shared" si="0"/>
        <v>65146.288</v>
      </c>
    </row>
    <row r="22" spans="1:18" ht="12.75">
      <c r="A22" s="15" t="s">
        <v>47</v>
      </c>
      <c r="B22" s="112">
        <v>50995.02</v>
      </c>
      <c r="C22" s="114"/>
      <c r="D22" s="33">
        <v>42450.19</v>
      </c>
      <c r="E22" s="34"/>
      <c r="F22" s="16">
        <v>6006.0599999999995</v>
      </c>
      <c r="G22" s="16">
        <v>8980.812</v>
      </c>
      <c r="H22" s="17">
        <v>10677.44</v>
      </c>
      <c r="I22" s="16">
        <v>0</v>
      </c>
      <c r="J22" s="16">
        <v>10621.135999999999</v>
      </c>
      <c r="K22" s="16">
        <v>0</v>
      </c>
      <c r="L22" s="16">
        <v>12012.119999999999</v>
      </c>
      <c r="M22" s="16">
        <v>947.86</v>
      </c>
      <c r="N22" s="16">
        <v>0</v>
      </c>
      <c r="O22" s="26">
        <v>0</v>
      </c>
      <c r="P22" s="26">
        <v>0</v>
      </c>
      <c r="Q22" s="16">
        <v>10010.099999999999</v>
      </c>
      <c r="R22" s="18">
        <f t="shared" si="0"/>
        <v>59255.528</v>
      </c>
    </row>
    <row r="23" spans="1:18" ht="12.75">
      <c r="A23" s="15" t="s">
        <v>48</v>
      </c>
      <c r="B23" s="112">
        <v>50104.11</v>
      </c>
      <c r="C23" s="114"/>
      <c r="D23" s="33">
        <v>46471.63</v>
      </c>
      <c r="E23" s="34"/>
      <c r="F23" s="16">
        <v>6006.0599999999995</v>
      </c>
      <c r="G23" s="16">
        <v>8980.812</v>
      </c>
      <c r="H23" s="17">
        <v>10677.44</v>
      </c>
      <c r="I23" s="16">
        <v>2100</v>
      </c>
      <c r="J23" s="16">
        <v>10621.135999999999</v>
      </c>
      <c r="K23" s="16">
        <v>0</v>
      </c>
      <c r="L23" s="16">
        <v>12012.119999999999</v>
      </c>
      <c r="M23" s="16">
        <v>1181.97</v>
      </c>
      <c r="N23" s="16">
        <v>0</v>
      </c>
      <c r="O23" s="26">
        <v>0</v>
      </c>
      <c r="P23" s="26">
        <v>0</v>
      </c>
      <c r="Q23" s="16">
        <v>10010.099999999999</v>
      </c>
      <c r="R23" s="18">
        <f t="shared" si="0"/>
        <v>61589.638</v>
      </c>
    </row>
    <row r="24" spans="1:18" ht="12.75">
      <c r="A24" s="15" t="s">
        <v>49</v>
      </c>
      <c r="B24" s="112">
        <v>50308.74</v>
      </c>
      <c r="C24" s="114"/>
      <c r="D24" s="33">
        <v>68954.02</v>
      </c>
      <c r="E24" s="34"/>
      <c r="F24" s="16">
        <v>6006.0599999999995</v>
      </c>
      <c r="G24" s="16">
        <v>8980.812</v>
      </c>
      <c r="H24" s="17">
        <v>10677.44</v>
      </c>
      <c r="I24" s="16">
        <v>2100</v>
      </c>
      <c r="J24" s="16">
        <v>10621.135999999999</v>
      </c>
      <c r="K24" s="16">
        <v>0</v>
      </c>
      <c r="L24" s="16">
        <v>12012.119999999999</v>
      </c>
      <c r="M24" s="16">
        <v>388.28</v>
      </c>
      <c r="N24" s="16">
        <v>0</v>
      </c>
      <c r="O24" s="26">
        <v>0</v>
      </c>
      <c r="P24" s="26">
        <v>0</v>
      </c>
      <c r="Q24" s="16">
        <v>10010.099999999999</v>
      </c>
      <c r="R24" s="18">
        <f t="shared" si="0"/>
        <v>60795.948</v>
      </c>
    </row>
    <row r="25" spans="1:18" ht="12.75">
      <c r="A25" s="15" t="s">
        <v>50</v>
      </c>
      <c r="B25" s="112">
        <v>49514.95</v>
      </c>
      <c r="C25" s="114"/>
      <c r="D25" s="33">
        <v>69180.64</v>
      </c>
      <c r="E25" s="34"/>
      <c r="F25" s="16">
        <v>6006.0599999999995</v>
      </c>
      <c r="G25" s="16">
        <v>8980.812</v>
      </c>
      <c r="H25" s="17">
        <v>10677.44</v>
      </c>
      <c r="I25" s="16">
        <v>2100</v>
      </c>
      <c r="J25" s="16">
        <v>10621.135999999999</v>
      </c>
      <c r="K25" s="16">
        <v>0</v>
      </c>
      <c r="L25" s="16">
        <v>12012.119999999999</v>
      </c>
      <c r="M25" s="16">
        <v>2084.15</v>
      </c>
      <c r="N25" s="16">
        <v>2110.14</v>
      </c>
      <c r="O25" s="26">
        <v>0</v>
      </c>
      <c r="P25" s="26">
        <v>0</v>
      </c>
      <c r="Q25" s="16">
        <v>10010.099999999999</v>
      </c>
      <c r="R25" s="18">
        <f t="shared" si="0"/>
        <v>64601.958</v>
      </c>
    </row>
    <row r="26" spans="1:18" ht="24">
      <c r="A26" s="19" t="s">
        <v>51</v>
      </c>
      <c r="B26" s="112">
        <v>0</v>
      </c>
      <c r="C26" s="114"/>
      <c r="D26" s="33">
        <f>900+900+900+900</f>
        <v>3600</v>
      </c>
      <c r="E26" s="25"/>
      <c r="F26" s="16"/>
      <c r="G26" s="16"/>
      <c r="H26" s="16"/>
      <c r="I26" s="16"/>
      <c r="J26" s="16"/>
      <c r="K26" s="16"/>
      <c r="L26" s="16"/>
      <c r="M26" s="16"/>
      <c r="N26" s="16"/>
      <c r="O26" s="26"/>
      <c r="P26" s="26"/>
      <c r="Q26" s="16"/>
      <c r="R26" s="18"/>
    </row>
    <row r="27" spans="1:18" ht="24">
      <c r="A27" s="19" t="s">
        <v>75</v>
      </c>
      <c r="B27" s="112">
        <v>0</v>
      </c>
      <c r="C27" s="114"/>
      <c r="D27" s="33">
        <f>34659.6+34659.6+34659.6+69319.2</f>
        <v>173298</v>
      </c>
      <c r="E27" s="25"/>
      <c r="F27" s="16"/>
      <c r="G27" s="16"/>
      <c r="H27" s="16"/>
      <c r="I27" s="16"/>
      <c r="J27" s="16"/>
      <c r="K27" s="16"/>
      <c r="L27" s="16"/>
      <c r="M27" s="16"/>
      <c r="N27" s="16"/>
      <c r="O27" s="26"/>
      <c r="P27" s="26"/>
      <c r="Q27" s="16"/>
      <c r="R27" s="18"/>
    </row>
    <row r="28" spans="1:18" ht="12.75">
      <c r="A28" s="35" t="s">
        <v>6</v>
      </c>
      <c r="B28" s="117">
        <f>SUM(B14:B27)</f>
        <v>603269.8999999999</v>
      </c>
      <c r="C28" s="118"/>
      <c r="D28" s="27">
        <f>SUM(D14:D27)</f>
        <v>822571.22</v>
      </c>
      <c r="E28" s="20"/>
      <c r="F28" s="20">
        <f aca="true" t="shared" si="1" ref="F28:R28">SUM(F14:F27)</f>
        <v>72072.71999999999</v>
      </c>
      <c r="G28" s="20">
        <f t="shared" si="1"/>
        <v>107769.74400000002</v>
      </c>
      <c r="H28" s="20">
        <f t="shared" si="1"/>
        <v>128129.28000000001</v>
      </c>
      <c r="I28" s="20">
        <f t="shared" si="1"/>
        <v>14700</v>
      </c>
      <c r="J28" s="20">
        <f t="shared" si="1"/>
        <v>127453.63199999998</v>
      </c>
      <c r="K28" s="20">
        <f t="shared" si="1"/>
        <v>0</v>
      </c>
      <c r="L28" s="20">
        <f t="shared" si="1"/>
        <v>144145.43999999997</v>
      </c>
      <c r="M28" s="20">
        <f t="shared" si="1"/>
        <v>15445.550000000001</v>
      </c>
      <c r="N28" s="20">
        <f t="shared" si="1"/>
        <v>20139.14</v>
      </c>
      <c r="O28" s="27">
        <f t="shared" si="1"/>
        <v>39463</v>
      </c>
      <c r="P28" s="27">
        <f t="shared" si="1"/>
        <v>0</v>
      </c>
      <c r="Q28" s="20">
        <f t="shared" si="1"/>
        <v>120121.20000000001</v>
      </c>
      <c r="R28" s="21">
        <f t="shared" si="1"/>
        <v>789439.706</v>
      </c>
    </row>
    <row r="29" spans="1:18" ht="12.7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 t="s">
        <v>21</v>
      </c>
      <c r="Q29" s="93">
        <f>SUM(E12+D28-R28)</f>
        <v>-427571.5120799999</v>
      </c>
      <c r="R29" s="93"/>
    </row>
    <row r="30" spans="1:16" ht="12.75">
      <c r="A30" t="s">
        <v>13</v>
      </c>
      <c r="B30">
        <v>3000</v>
      </c>
      <c r="C30" t="s">
        <v>82</v>
      </c>
      <c r="F30" s="41"/>
      <c r="G30" s="41"/>
      <c r="H30" s="41"/>
      <c r="I30" s="41"/>
      <c r="J30" s="41"/>
      <c r="K30" s="41"/>
      <c r="L30" s="41"/>
      <c r="M30" s="41"/>
      <c r="N30" s="42"/>
      <c r="O30" s="42"/>
      <c r="P30" s="43"/>
    </row>
    <row r="31" spans="1:17" ht="12.75">
      <c r="A31" t="s">
        <v>1</v>
      </c>
      <c r="B31">
        <v>4759</v>
      </c>
      <c r="C31" t="s">
        <v>53</v>
      </c>
      <c r="M31" s="36" t="s">
        <v>10</v>
      </c>
      <c r="N31" s="36">
        <v>0</v>
      </c>
      <c r="O31" s="36" t="s">
        <v>63</v>
      </c>
      <c r="P31" s="36">
        <v>1256.2</v>
      </c>
      <c r="Q31" s="36" t="s">
        <v>61</v>
      </c>
    </row>
    <row r="32" spans="1:17" ht="12.75">
      <c r="A32" t="s">
        <v>2</v>
      </c>
      <c r="B32">
        <v>5270</v>
      </c>
      <c r="C32" t="s">
        <v>53</v>
      </c>
      <c r="M32" s="36" t="s">
        <v>13</v>
      </c>
      <c r="N32" s="36">
        <v>0</v>
      </c>
      <c r="O32" s="36" t="s">
        <v>63</v>
      </c>
      <c r="P32" s="36">
        <v>0</v>
      </c>
      <c r="Q32" s="36" t="s">
        <v>61</v>
      </c>
    </row>
    <row r="33" spans="1:17" ht="12.75">
      <c r="A33" t="s">
        <v>4</v>
      </c>
      <c r="B33">
        <v>2000</v>
      </c>
      <c r="C33" t="s">
        <v>85</v>
      </c>
      <c r="M33" s="36" t="s">
        <v>14</v>
      </c>
      <c r="N33" s="36">
        <v>0</v>
      </c>
      <c r="O33" s="36" t="s">
        <v>63</v>
      </c>
      <c r="P33" s="36">
        <v>1918.56</v>
      </c>
      <c r="Q33" s="36" t="s">
        <v>61</v>
      </c>
    </row>
    <row r="34" spans="2:17" ht="12.75">
      <c r="B34">
        <v>3000</v>
      </c>
      <c r="C34" t="s">
        <v>86</v>
      </c>
      <c r="H34" s="1"/>
      <c r="M34" s="36" t="s">
        <v>15</v>
      </c>
      <c r="N34" s="36">
        <v>0</v>
      </c>
      <c r="O34" s="36" t="s">
        <v>63</v>
      </c>
      <c r="P34" s="36">
        <v>1044.93</v>
      </c>
      <c r="Q34" s="36" t="s">
        <v>61</v>
      </c>
    </row>
    <row r="35" spans="1:17" ht="12.75">
      <c r="A35" t="s">
        <v>19</v>
      </c>
      <c r="B35">
        <v>2110.14</v>
      </c>
      <c r="C35" t="s">
        <v>87</v>
      </c>
      <c r="D35" s="1"/>
      <c r="F35" s="1"/>
      <c r="M35" s="36" t="s">
        <v>0</v>
      </c>
      <c r="N35" s="36">
        <v>0</v>
      </c>
      <c r="O35" s="36" t="s">
        <v>63</v>
      </c>
      <c r="P35" s="36">
        <v>2204.06</v>
      </c>
      <c r="Q35" s="36" t="s">
        <v>61</v>
      </c>
    </row>
    <row r="36" spans="6:17" ht="12.75">
      <c r="F36" s="1"/>
      <c r="M36" s="36" t="s">
        <v>1</v>
      </c>
      <c r="N36" s="36">
        <v>0</v>
      </c>
      <c r="O36" s="36" t="s">
        <v>63</v>
      </c>
      <c r="P36" s="36">
        <v>1741.55</v>
      </c>
      <c r="Q36" s="36" t="s">
        <v>61</v>
      </c>
    </row>
    <row r="37" spans="13:17" ht="12.75">
      <c r="M37" s="36" t="s">
        <v>2</v>
      </c>
      <c r="N37" s="36">
        <v>0</v>
      </c>
      <c r="O37" s="36" t="s">
        <v>63</v>
      </c>
      <c r="P37" s="36">
        <v>839.37</v>
      </c>
      <c r="Q37" s="36" t="s">
        <v>61</v>
      </c>
    </row>
    <row r="38" spans="13:17" ht="12.75">
      <c r="M38" s="36" t="s">
        <v>4</v>
      </c>
      <c r="N38" s="36">
        <v>0</v>
      </c>
      <c r="O38" s="36" t="s">
        <v>63</v>
      </c>
      <c r="P38" s="36">
        <v>1838.62</v>
      </c>
      <c r="Q38" s="36" t="s">
        <v>61</v>
      </c>
    </row>
    <row r="39" spans="13:17" ht="12.75">
      <c r="M39" s="36" t="s">
        <v>16</v>
      </c>
      <c r="N39" s="36">
        <v>0</v>
      </c>
      <c r="O39" s="36" t="s">
        <v>63</v>
      </c>
      <c r="P39" s="36">
        <v>947.86</v>
      </c>
      <c r="Q39" s="36" t="s">
        <v>61</v>
      </c>
    </row>
    <row r="40" spans="6:17" ht="12.75">
      <c r="F40" s="3"/>
      <c r="M40" s="36" t="s">
        <v>17</v>
      </c>
      <c r="N40" s="36">
        <v>0</v>
      </c>
      <c r="O40" s="36" t="s">
        <v>63</v>
      </c>
      <c r="P40" s="36">
        <v>1181.97</v>
      </c>
      <c r="Q40" s="36" t="s">
        <v>61</v>
      </c>
    </row>
    <row r="41" spans="13:17" ht="12.75">
      <c r="M41" s="36" t="s">
        <v>18</v>
      </c>
      <c r="N41" s="36">
        <v>0</v>
      </c>
      <c r="O41" s="36" t="s">
        <v>63</v>
      </c>
      <c r="P41" s="36">
        <v>388.28</v>
      </c>
      <c r="Q41" s="36" t="s">
        <v>61</v>
      </c>
    </row>
    <row r="42" spans="13:17" ht="12.75">
      <c r="M42" s="36" t="s">
        <v>19</v>
      </c>
      <c r="N42" s="36">
        <v>0</v>
      </c>
      <c r="O42" s="36" t="s">
        <v>63</v>
      </c>
      <c r="P42" s="36">
        <v>2084.15</v>
      </c>
      <c r="Q42" s="36" t="s">
        <v>61</v>
      </c>
    </row>
    <row r="43" ht="12.75">
      <c r="P43" s="54"/>
    </row>
  </sheetData>
  <sheetProtection/>
  <mergeCells count="45">
    <mergeCell ref="B27:C27"/>
    <mergeCell ref="B28:C28"/>
    <mergeCell ref="Q29:R29"/>
    <mergeCell ref="B20:C20"/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26:C26"/>
    <mergeCell ref="A10:E10"/>
    <mergeCell ref="A11:E11"/>
    <mergeCell ref="F11:R11"/>
    <mergeCell ref="A12:D12"/>
    <mergeCell ref="B13:C13"/>
    <mergeCell ref="B14:C14"/>
    <mergeCell ref="A9:D9"/>
    <mergeCell ref="F9:N9"/>
    <mergeCell ref="C6:C7"/>
    <mergeCell ref="D6:D7"/>
    <mergeCell ref="E6:E7"/>
    <mergeCell ref="O9:P9"/>
    <mergeCell ref="A2:R2"/>
    <mergeCell ref="A3:R3"/>
    <mergeCell ref="A4:E4"/>
    <mergeCell ref="F4:Q4"/>
    <mergeCell ref="B5:E5"/>
    <mergeCell ref="F5:N5"/>
    <mergeCell ref="O5:P6"/>
    <mergeCell ref="I6:I7"/>
    <mergeCell ref="J6:J7"/>
    <mergeCell ref="K6:K7"/>
    <mergeCell ref="Q5:Q7"/>
    <mergeCell ref="R5:R7"/>
    <mergeCell ref="B6:B7"/>
    <mergeCell ref="F6:F7"/>
    <mergeCell ref="G6:G7"/>
    <mergeCell ref="H6:H7"/>
    <mergeCell ref="L6:L7"/>
    <mergeCell ref="M6:N6"/>
  </mergeCells>
  <printOptions/>
  <pageMargins left="0.7" right="0.7" top="0.75" bottom="0.75" header="0.3" footer="0.3"/>
  <pageSetup orientation="landscape" paperSize="9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Q27"/>
  <sheetViews>
    <sheetView workbookViewId="0" topLeftCell="A1">
      <selection activeCell="D12" sqref="D12:M12"/>
    </sheetView>
  </sheetViews>
  <sheetFormatPr defaultColWidth="9.00390625" defaultRowHeight="12.75"/>
  <cols>
    <col min="2" max="2" width="2.875" style="0" customWidth="1"/>
    <col min="3" max="3" width="4.75390625" style="0" customWidth="1"/>
  </cols>
  <sheetData>
    <row r="3" spans="1:17" ht="12.75">
      <c r="A3" s="63" t="s">
        <v>78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2.75">
      <c r="A4" s="55" t="s">
        <v>7</v>
      </c>
      <c r="B4" s="56"/>
      <c r="C4" s="57"/>
      <c r="D4" s="55"/>
      <c r="E4" s="56"/>
      <c r="F4" s="56"/>
      <c r="G4" s="56"/>
      <c r="H4" s="56"/>
      <c r="I4" s="56"/>
      <c r="J4" s="56"/>
      <c r="K4" s="56"/>
      <c r="L4" s="56"/>
      <c r="M4" s="57"/>
      <c r="N4" s="2" t="s">
        <v>8</v>
      </c>
      <c r="O4" s="2" t="s">
        <v>9</v>
      </c>
      <c r="P4" s="64" t="s">
        <v>20</v>
      </c>
      <c r="Q4" s="65"/>
    </row>
    <row r="5" spans="1:17" ht="42.75" customHeight="1">
      <c r="A5" s="66" t="s">
        <v>13</v>
      </c>
      <c r="B5" s="67"/>
      <c r="C5" s="68"/>
      <c r="D5" s="58" t="s">
        <v>67</v>
      </c>
      <c r="E5" s="59"/>
      <c r="F5" s="59"/>
      <c r="G5" s="59"/>
      <c r="H5" s="59"/>
      <c r="I5" s="59"/>
      <c r="J5" s="59"/>
      <c r="K5" s="59"/>
      <c r="L5" s="59"/>
      <c r="M5" s="60"/>
      <c r="N5" s="39" t="s">
        <v>69</v>
      </c>
      <c r="O5" s="40">
        <v>0.12</v>
      </c>
      <c r="P5" s="73" t="s">
        <v>79</v>
      </c>
      <c r="Q5" s="74"/>
    </row>
    <row r="6" spans="1:17" ht="27" customHeight="1">
      <c r="A6" s="66"/>
      <c r="B6" s="67"/>
      <c r="C6" s="68"/>
      <c r="D6" s="58" t="s">
        <v>80</v>
      </c>
      <c r="E6" s="59"/>
      <c r="F6" s="59"/>
      <c r="G6" s="59"/>
      <c r="H6" s="59"/>
      <c r="I6" s="59"/>
      <c r="J6" s="59"/>
      <c r="K6" s="59"/>
      <c r="L6" s="59"/>
      <c r="M6" s="60"/>
      <c r="N6" s="39" t="s">
        <v>69</v>
      </c>
      <c r="O6" s="40">
        <v>0.06</v>
      </c>
      <c r="P6" s="73"/>
      <c r="Q6" s="74"/>
    </row>
    <row r="7" spans="1:17" ht="27" customHeight="1">
      <c r="A7" s="66"/>
      <c r="B7" s="67"/>
      <c r="C7" s="68"/>
      <c r="D7" s="58" t="s">
        <v>81</v>
      </c>
      <c r="E7" s="59"/>
      <c r="F7" s="59"/>
      <c r="G7" s="59"/>
      <c r="H7" s="59"/>
      <c r="I7" s="59"/>
      <c r="J7" s="59"/>
      <c r="K7" s="59"/>
      <c r="L7" s="59"/>
      <c r="M7" s="60"/>
      <c r="N7" s="39" t="s">
        <v>69</v>
      </c>
      <c r="O7" s="40">
        <v>0.06</v>
      </c>
      <c r="P7" s="73"/>
      <c r="Q7" s="74"/>
    </row>
    <row r="8" spans="1:17" ht="27" customHeight="1">
      <c r="A8" s="66"/>
      <c r="B8" s="67"/>
      <c r="C8" s="68"/>
      <c r="D8" s="58" t="s">
        <v>68</v>
      </c>
      <c r="E8" s="59"/>
      <c r="F8" s="59"/>
      <c r="G8" s="59"/>
      <c r="H8" s="59"/>
      <c r="I8" s="59"/>
      <c r="J8" s="59"/>
      <c r="K8" s="59"/>
      <c r="L8" s="59"/>
      <c r="M8" s="60"/>
      <c r="N8" s="39" t="s">
        <v>70</v>
      </c>
      <c r="O8" s="40">
        <v>0.02</v>
      </c>
      <c r="P8" s="73"/>
      <c r="Q8" s="74"/>
    </row>
    <row r="9" spans="1:17" ht="12.75">
      <c r="A9" s="53" t="s">
        <v>11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 t="s">
        <v>12</v>
      </c>
      <c r="Q9" s="53">
        <v>20.361</v>
      </c>
    </row>
    <row r="10" spans="1:17" ht="76.5">
      <c r="A10" s="66" t="s">
        <v>14</v>
      </c>
      <c r="B10" s="67"/>
      <c r="C10" s="68"/>
      <c r="D10" s="58" t="s">
        <v>62</v>
      </c>
      <c r="E10" s="59"/>
      <c r="F10" s="59"/>
      <c r="G10" s="59"/>
      <c r="H10" s="59"/>
      <c r="I10" s="59"/>
      <c r="J10" s="59"/>
      <c r="K10" s="59"/>
      <c r="L10" s="59"/>
      <c r="M10" s="60"/>
      <c r="N10" s="39" t="s">
        <v>73</v>
      </c>
      <c r="O10" s="40">
        <v>0.015</v>
      </c>
      <c r="P10" s="73" t="s">
        <v>83</v>
      </c>
      <c r="Q10" s="74"/>
    </row>
    <row r="11" spans="1:17" ht="25.5" customHeight="1">
      <c r="A11" s="66"/>
      <c r="B11" s="67"/>
      <c r="C11" s="68"/>
      <c r="D11" s="58" t="s">
        <v>71</v>
      </c>
      <c r="E11" s="59"/>
      <c r="F11" s="59"/>
      <c r="G11" s="59"/>
      <c r="H11" s="59"/>
      <c r="I11" s="59"/>
      <c r="J11" s="59"/>
      <c r="K11" s="59"/>
      <c r="L11" s="59"/>
      <c r="M11" s="60"/>
      <c r="N11" s="39" t="s">
        <v>74</v>
      </c>
      <c r="O11" s="40">
        <v>0.1</v>
      </c>
      <c r="P11" s="73"/>
      <c r="Q11" s="74"/>
    </row>
    <row r="12" spans="1:17" ht="38.25">
      <c r="A12" s="66"/>
      <c r="B12" s="67"/>
      <c r="C12" s="68"/>
      <c r="D12" s="58" t="s">
        <v>72</v>
      </c>
      <c r="E12" s="59"/>
      <c r="F12" s="59"/>
      <c r="G12" s="59"/>
      <c r="H12" s="59"/>
      <c r="I12" s="59"/>
      <c r="J12" s="59"/>
      <c r="K12" s="59"/>
      <c r="L12" s="59"/>
      <c r="M12" s="60"/>
      <c r="N12" s="39" t="s">
        <v>69</v>
      </c>
      <c r="O12" s="40">
        <v>0.015</v>
      </c>
      <c r="P12" s="73"/>
      <c r="Q12" s="74"/>
    </row>
    <row r="13" spans="1:17" ht="12.75">
      <c r="A13" s="37" t="s">
        <v>11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 t="s">
        <v>12</v>
      </c>
      <c r="Q13" s="37">
        <v>3.207</v>
      </c>
    </row>
    <row r="14" spans="1:17" ht="27" customHeight="1">
      <c r="A14" s="66" t="s">
        <v>14</v>
      </c>
      <c r="B14" s="67"/>
      <c r="C14" s="68"/>
      <c r="D14" s="58" t="s">
        <v>52</v>
      </c>
      <c r="E14" s="59"/>
      <c r="F14" s="59"/>
      <c r="G14" s="59"/>
      <c r="H14" s="59"/>
      <c r="I14" s="59"/>
      <c r="J14" s="59"/>
      <c r="K14" s="59"/>
      <c r="L14" s="59"/>
      <c r="M14" s="60"/>
      <c r="N14" s="39" t="s">
        <v>66</v>
      </c>
      <c r="O14" s="40">
        <v>0.01</v>
      </c>
      <c r="P14" s="73" t="s">
        <v>84</v>
      </c>
      <c r="Q14" s="74"/>
    </row>
    <row r="15" spans="1:17" ht="12.75">
      <c r="A15" s="37" t="s">
        <v>11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 t="s">
        <v>12</v>
      </c>
      <c r="Q15" s="37">
        <v>0.587</v>
      </c>
    </row>
    <row r="16" spans="1:17" ht="43.5" customHeight="1">
      <c r="A16" s="66" t="s">
        <v>2</v>
      </c>
      <c r="B16" s="67"/>
      <c r="C16" s="68"/>
      <c r="D16" s="58" t="s">
        <v>65</v>
      </c>
      <c r="E16" s="59"/>
      <c r="F16" s="59"/>
      <c r="G16" s="59"/>
      <c r="H16" s="59"/>
      <c r="I16" s="59"/>
      <c r="J16" s="59"/>
      <c r="K16" s="59"/>
      <c r="L16" s="59"/>
      <c r="M16" s="60"/>
      <c r="N16" s="39" t="s">
        <v>69</v>
      </c>
      <c r="O16" s="40">
        <v>4.7</v>
      </c>
      <c r="P16" s="73"/>
      <c r="Q16" s="74"/>
    </row>
    <row r="17" spans="1:17" ht="12.75">
      <c r="A17" s="38" t="s">
        <v>11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 t="s">
        <v>12</v>
      </c>
      <c r="Q17" s="38">
        <v>15.308</v>
      </c>
    </row>
    <row r="23" spans="6:15" ht="12.75">
      <c r="F23" s="28" t="s">
        <v>54</v>
      </c>
      <c r="G23" s="28"/>
      <c r="H23" s="28"/>
      <c r="I23" s="28"/>
      <c r="J23" s="28"/>
      <c r="K23" s="28"/>
      <c r="L23" s="28"/>
      <c r="M23" s="28"/>
      <c r="N23" s="28"/>
      <c r="O23" s="28"/>
    </row>
    <row r="24" spans="6:15" ht="12.75"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6:15" ht="12.75"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6:15" ht="12.75">
      <c r="F26" s="28" t="s">
        <v>55</v>
      </c>
      <c r="G26" s="28" t="s">
        <v>56</v>
      </c>
      <c r="H26" s="28"/>
      <c r="I26" s="28"/>
      <c r="J26" s="28"/>
      <c r="K26" s="28"/>
      <c r="L26" s="28"/>
      <c r="M26" s="28"/>
      <c r="N26" s="28"/>
      <c r="O26" s="28"/>
    </row>
    <row r="27" spans="6:15" ht="12.75">
      <c r="F27" s="28"/>
      <c r="G27" s="28"/>
      <c r="H27" s="28"/>
      <c r="I27" s="28"/>
      <c r="J27" s="28"/>
      <c r="K27" s="28"/>
      <c r="L27" s="28"/>
      <c r="M27" s="28"/>
      <c r="N27" s="28"/>
      <c r="O27" s="28"/>
    </row>
  </sheetData>
  <sheetProtection/>
  <mergeCells count="31">
    <mergeCell ref="A12:C12"/>
    <mergeCell ref="D12:M12"/>
    <mergeCell ref="P12:Q12"/>
    <mergeCell ref="A10:C10"/>
    <mergeCell ref="D10:M10"/>
    <mergeCell ref="P10:Q10"/>
    <mergeCell ref="A11:C11"/>
    <mergeCell ref="D11:M11"/>
    <mergeCell ref="P11:Q11"/>
    <mergeCell ref="A8:C8"/>
    <mergeCell ref="D8:M8"/>
    <mergeCell ref="P8:Q8"/>
    <mergeCell ref="A6:C6"/>
    <mergeCell ref="D6:M6"/>
    <mergeCell ref="P6:Q6"/>
    <mergeCell ref="A7:C7"/>
    <mergeCell ref="D7:M7"/>
    <mergeCell ref="P7:Q7"/>
    <mergeCell ref="A3:Q3"/>
    <mergeCell ref="A4:C4"/>
    <mergeCell ref="D4:M4"/>
    <mergeCell ref="P4:Q4"/>
    <mergeCell ref="A5:C5"/>
    <mergeCell ref="D5:M5"/>
    <mergeCell ref="P5:Q5"/>
    <mergeCell ref="A16:C16"/>
    <mergeCell ref="D16:M16"/>
    <mergeCell ref="P16:Q16"/>
    <mergeCell ref="A14:C14"/>
    <mergeCell ref="D14:M14"/>
    <mergeCell ref="P14:Q14"/>
  </mergeCells>
  <printOptions/>
  <pageMargins left="0.20833333333333334" right="0.052083333333333336" top="0.75" bottom="0.3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2023-05-25T06:42:41Z</cp:lastPrinted>
  <dcterms:created xsi:type="dcterms:W3CDTF">2007-02-04T12:22:59Z</dcterms:created>
  <dcterms:modified xsi:type="dcterms:W3CDTF">2024-02-13T06:53:14Z</dcterms:modified>
  <cp:category/>
  <cp:version/>
  <cp:contentType/>
  <cp:contentStatus/>
</cp:coreProperties>
</file>