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23" sheetId="1" r:id="rId1"/>
    <sheet name="работы2023" sheetId="2" r:id="rId2"/>
  </sheets>
  <definedNames>
    <definedName name="_xlnm.Print_Area" localSheetId="0">'2023'!$A$2:$Q$29</definedName>
    <definedName name="_xlnm.Print_Area" localSheetId="1">'работы2023'!$A$1:$O$19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замена эл.питания на ВПС</t>
        </r>
      </text>
    </comment>
    <comment ref="M25" authorId="1">
      <text>
        <r>
          <rPr>
            <b/>
            <sz val="9"/>
            <rFont val="Tahoma"/>
            <family val="0"/>
          </rPr>
          <t>Елена:</t>
        </r>
        <r>
          <rPr>
            <sz val="9"/>
            <rFont val="Tahoma"/>
            <family val="0"/>
          </rPr>
          <t xml:space="preserve">
1750,67-технич.обслуживание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<sst xmlns="http://schemas.openxmlformats.org/spreadsheetml/2006/main" count="88" uniqueCount="74">
  <si>
    <t>Содержание</t>
  </si>
  <si>
    <t>январь</t>
  </si>
  <si>
    <t>март</t>
  </si>
  <si>
    <t>ремонт</t>
  </si>
  <si>
    <t>итого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</si>
  <si>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</si>
  <si>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</si>
  <si>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</si>
  <si>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</si>
  <si>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</si>
  <si>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</si>
  <si>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</si>
  <si>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июль</t>
  </si>
  <si>
    <t>август</t>
  </si>
  <si>
    <t>декабрь</t>
  </si>
  <si>
    <t>Место провед-я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</si>
  <si>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</si>
  <si>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</si>
  <si>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</si>
  <si>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</si>
  <si>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</si>
  <si>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</si>
  <si>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</si>
  <si>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</si>
  <si>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</si>
  <si>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</si>
  <si>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</si>
  <si>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</si>
  <si>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</si>
  <si>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</si>
  <si>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</si>
  <si>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</si>
  <si>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</si>
  <si>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</si>
  <si>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</si>
  <si>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</si>
  <si>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</si>
  <si>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</si>
  <si>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</si>
  <si>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</si>
  <si>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</si>
  <si>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</si>
  <si>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</si>
  <si>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</si>
  <si>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</si>
  <si>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</si>
  <si>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</si>
  <si>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</si>
  <si>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</si>
  <si>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</si>
  <si>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</si>
  <si>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</si>
  <si>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</si>
  <si>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Гидравлическое испытание трубопроводов систем отопления, водопровода и горячего водоснабжения диаметром: до 100 мм</t>
  </si>
  <si>
    <t>Установка вентилей, задвижек, затворов, клапанов обратных, кранов проходных на трубопроводах из стальных труб диаметром: до 100 мм</t>
  </si>
  <si>
    <t>Работы по уборке придомовой территории</t>
  </si>
  <si>
    <t>общехозяйственные расходы</t>
  </si>
  <si>
    <t>100 м трубопровода</t>
  </si>
  <si>
    <t>1 шт.</t>
  </si>
  <si>
    <t>10 фасонных частей</t>
  </si>
  <si>
    <t>Разборка трубопроводов из  канализационных труб диаметром: 100 мм</t>
  </si>
  <si>
    <t>Установка полиэтиленовых фасонных частей: отводов, колен, патрубков, переходов,компенсаторов,ревизий,п/отводов</t>
  </si>
  <si>
    <t>Прокладка внутренних трубопроводов канализации из полипропиленовых труб диаметром: 110 мм</t>
  </si>
  <si>
    <t>100 м трубопровода с фасонными частями</t>
  </si>
  <si>
    <t>с 1 августа</t>
  </si>
  <si>
    <t>Перечень выполненных работ по сметам за 2023 год по дому Гагарина 240</t>
  </si>
  <si>
    <t>Информация о доходах и расходах по дому __Гагарина 240__на 2023год.</t>
  </si>
  <si>
    <t>замена эл.питания на ВПС</t>
  </si>
  <si>
    <t xml:space="preserve"> (подвал)</t>
  </si>
  <si>
    <t>лежак канализации</t>
  </si>
  <si>
    <t>замена водомера х/в</t>
  </si>
  <si>
    <t>Водомеры 25 мм</t>
  </si>
  <si>
    <t>шт.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</si>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</sst>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#,##0.0_р_."/>
    <numFmt numFmtId="178" formatCode="#,##0.0000_р_."/>
    <numFmt numFmtId="179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vertical="top" wrapText="1"/>
    </xf>
    <xf numFmtId="0" fontId="2" fillId="12" borderId="0" xfId="0" applyFont="1" applyFill="1" applyAlignment="1">
      <alignment/>
    </xf>
    <xf numFmtId="0" fontId="7" fillId="34" borderId="16" xfId="0" applyNumberFormat="1" applyFont="1" applyFill="1" applyBorder="1" applyAlignment="1">
      <alignment wrapText="1"/>
    </xf>
    <xf numFmtId="2" fontId="3" fillId="34" borderId="17" xfId="0" applyNumberFormat="1" applyFont="1" applyFill="1" applyBorder="1" applyAlignment="1">
      <alignment vertical="top"/>
    </xf>
    <xf numFmtId="2" fontId="3" fillId="34" borderId="15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2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174" fontId="6" fillId="0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4" fontId="1" fillId="38" borderId="16" xfId="0" applyNumberFormat="1" applyFont="1" applyFill="1" applyBorder="1" applyAlignment="1">
      <alignment horizontal="center"/>
    </xf>
    <xf numFmtId="174" fontId="1" fillId="38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wrapText="1"/>
    </xf>
    <xf numFmtId="0" fontId="0" fillId="38" borderId="15" xfId="0" applyFill="1" applyBorder="1" applyAlignment="1">
      <alignment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0"/>
  <sheetViews>
    <sheetView tabSelected="1" workbookViewId="0" topLeftCell="A1">
      <selection activeCell="I32" sqref="I32"/>
    </sheetView>
  </sheetViews>
  <sheetFormatPr defaultColWidth="9.00390625" defaultRowHeight="12.75"/>
  <cols>
    <col min="5" max="5" width="8.125" style="0" customWidth="1"/>
  </cols>
  <sheetData>
    <row r="2" spans="1:17" ht="15.75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2.75">
      <c r="A4" s="63"/>
      <c r="B4" s="92"/>
      <c r="C4" s="92"/>
      <c r="D4" s="92"/>
      <c r="E4" s="93"/>
      <c r="F4" s="53" t="s">
        <v>17</v>
      </c>
      <c r="G4" s="61"/>
      <c r="H4" s="61"/>
      <c r="I4" s="61"/>
      <c r="J4" s="61"/>
      <c r="K4" s="61"/>
      <c r="L4" s="61"/>
      <c r="M4" s="61"/>
      <c r="N4" s="61"/>
      <c r="O4" s="61"/>
      <c r="P4" s="54"/>
      <c r="Q4" s="1"/>
    </row>
    <row r="5" spans="1:17" ht="12.75">
      <c r="A5" s="2"/>
      <c r="B5" s="94" t="s">
        <v>18</v>
      </c>
      <c r="C5" s="95"/>
      <c r="D5" s="95"/>
      <c r="E5" s="96"/>
      <c r="F5" s="64" t="s">
        <v>0</v>
      </c>
      <c r="G5" s="65"/>
      <c r="H5" s="65"/>
      <c r="I5" s="65"/>
      <c r="J5" s="65"/>
      <c r="K5" s="65"/>
      <c r="L5" s="65"/>
      <c r="M5" s="65"/>
      <c r="N5" s="66" t="s">
        <v>19</v>
      </c>
      <c r="O5" s="67"/>
      <c r="P5" s="70" t="s">
        <v>20</v>
      </c>
      <c r="Q5" s="73" t="s">
        <v>10</v>
      </c>
    </row>
    <row r="6" spans="1:17" ht="12.75">
      <c r="A6" s="3"/>
      <c r="B6" s="76" t="s">
        <v>21</v>
      </c>
      <c r="C6" s="76" t="s">
        <v>3</v>
      </c>
      <c r="D6" s="76" t="s">
        <v>50</v>
      </c>
      <c r="E6" s="80" t="s">
        <v>4</v>
      </c>
      <c r="F6" s="78" t="s">
        <v>22</v>
      </c>
      <c r="G6" s="78" t="s">
        <v>55</v>
      </c>
      <c r="H6" s="78" t="s">
        <v>23</v>
      </c>
      <c r="I6" s="78" t="s">
        <v>24</v>
      </c>
      <c r="J6" s="78" t="s">
        <v>25</v>
      </c>
      <c r="K6" s="78" t="s">
        <v>56</v>
      </c>
      <c r="L6" s="82" t="s">
        <v>26</v>
      </c>
      <c r="M6" s="84"/>
      <c r="N6" s="68"/>
      <c r="O6" s="69"/>
      <c r="P6" s="71"/>
      <c r="Q6" s="74"/>
    </row>
    <row r="7" spans="1:17" ht="84">
      <c r="A7" s="5"/>
      <c r="B7" s="77"/>
      <c r="C7" s="77"/>
      <c r="D7" s="77"/>
      <c r="E7" s="81"/>
      <c r="F7" s="79"/>
      <c r="G7" s="79"/>
      <c r="H7" s="79"/>
      <c r="I7" s="79"/>
      <c r="J7" s="79"/>
      <c r="K7" s="79"/>
      <c r="L7" s="24" t="s">
        <v>51</v>
      </c>
      <c r="M7" s="24" t="s">
        <v>52</v>
      </c>
      <c r="N7" s="4" t="s">
        <v>27</v>
      </c>
      <c r="O7" s="4" t="s">
        <v>28</v>
      </c>
      <c r="P7" s="72"/>
      <c r="Q7" s="75"/>
    </row>
    <row r="8" spans="1:17" ht="12.75">
      <c r="A8" s="38" t="s">
        <v>64</v>
      </c>
      <c r="B8" s="39"/>
      <c r="C8" s="39"/>
      <c r="D8" s="40"/>
      <c r="E8" s="41">
        <v>18</v>
      </c>
      <c r="F8" s="43">
        <v>2</v>
      </c>
      <c r="G8" s="43">
        <v>2.32</v>
      </c>
      <c r="H8" s="43">
        <v>3.4</v>
      </c>
      <c r="I8" s="43">
        <v>0</v>
      </c>
      <c r="J8" s="43">
        <v>3.68</v>
      </c>
      <c r="K8" s="43">
        <v>3.6</v>
      </c>
      <c r="L8" s="43">
        <v>0</v>
      </c>
      <c r="M8" s="43">
        <v>0</v>
      </c>
      <c r="N8" s="36">
        <v>1.5</v>
      </c>
      <c r="O8" s="36">
        <v>1.5</v>
      </c>
      <c r="P8" s="42">
        <v>0</v>
      </c>
      <c r="Q8" s="42">
        <f>SUM(F8:P8)</f>
        <v>18</v>
      </c>
    </row>
    <row r="9" spans="1:17" ht="24">
      <c r="A9" s="97" t="s">
        <v>29</v>
      </c>
      <c r="B9" s="98"/>
      <c r="C9" s="98"/>
      <c r="D9" s="99"/>
      <c r="E9" s="7">
        <v>1389.2</v>
      </c>
      <c r="F9" s="82" t="s">
        <v>30</v>
      </c>
      <c r="G9" s="83"/>
      <c r="H9" s="83"/>
      <c r="I9" s="83"/>
      <c r="J9" s="83"/>
      <c r="K9" s="83"/>
      <c r="L9" s="83"/>
      <c r="M9" s="84"/>
      <c r="N9" s="85" t="s">
        <v>31</v>
      </c>
      <c r="O9" s="86"/>
      <c r="P9" s="6" t="s">
        <v>32</v>
      </c>
      <c r="Q9" s="6"/>
    </row>
    <row r="10" spans="1:17" ht="12.75">
      <c r="A10" s="87" t="s">
        <v>33</v>
      </c>
      <c r="B10" s="88"/>
      <c r="C10" s="88"/>
      <c r="D10" s="88"/>
      <c r="E10" s="89"/>
      <c r="F10" s="8">
        <f>F8*E9</f>
        <v>2778.4</v>
      </c>
      <c r="G10" s="8">
        <f>G8*E9</f>
        <v>3222.944</v>
      </c>
      <c r="H10" s="8">
        <f>H8*E9</f>
        <v>4723.28</v>
      </c>
      <c r="I10" s="8">
        <v>0</v>
      </c>
      <c r="J10" s="8">
        <f>J8*E9</f>
        <v>5112.256</v>
      </c>
      <c r="K10" s="8">
        <f>K8*E9</f>
        <v>5001.12</v>
      </c>
      <c r="L10" s="8">
        <v>0</v>
      </c>
      <c r="M10" s="8">
        <v>0</v>
      </c>
      <c r="N10" s="8">
        <f>N8*E9</f>
        <v>2083.8</v>
      </c>
      <c r="O10" s="8">
        <f>O8*E9</f>
        <v>2083.8</v>
      </c>
      <c r="P10" s="8">
        <v>0</v>
      </c>
      <c r="Q10" s="8">
        <v>13892</v>
      </c>
    </row>
    <row r="11" spans="1:17" ht="12.75">
      <c r="A11" s="102" t="s">
        <v>34</v>
      </c>
      <c r="B11" s="102"/>
      <c r="C11" s="102"/>
      <c r="D11" s="102"/>
      <c r="E11" s="103"/>
      <c r="F11" s="112" t="s">
        <v>35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1:17" ht="12.75">
      <c r="A12" s="110" t="s">
        <v>36</v>
      </c>
      <c r="B12" s="110"/>
      <c r="C12" s="110"/>
      <c r="D12" s="111"/>
      <c r="E12" s="9">
        <v>-4289.784000000043</v>
      </c>
      <c r="F12" s="44"/>
      <c r="G12" s="45"/>
      <c r="H12" s="10"/>
      <c r="I12" s="45"/>
      <c r="J12" s="45"/>
      <c r="K12" s="45"/>
      <c r="L12" s="45"/>
      <c r="M12" s="45"/>
      <c r="N12" s="45"/>
      <c r="O12" s="45"/>
      <c r="P12" s="45"/>
      <c r="Q12" s="46"/>
    </row>
    <row r="13" spans="1:17" ht="12.75">
      <c r="A13" s="25"/>
      <c r="B13" s="106" t="s">
        <v>49</v>
      </c>
      <c r="C13" s="106"/>
      <c r="D13" s="26" t="s">
        <v>34</v>
      </c>
      <c r="E13" s="27" t="s">
        <v>16</v>
      </c>
      <c r="F13" s="44"/>
      <c r="G13" s="45"/>
      <c r="H13" s="10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2.75">
      <c r="A14" s="11" t="s">
        <v>37</v>
      </c>
      <c r="B14" s="100">
        <v>25005.6</v>
      </c>
      <c r="C14" s="107"/>
      <c r="D14" s="28">
        <v>23627.62</v>
      </c>
      <c r="E14" s="29"/>
      <c r="F14" s="12">
        <v>2778.4</v>
      </c>
      <c r="G14" s="12">
        <v>3234.438</v>
      </c>
      <c r="H14" s="13">
        <v>4723.28</v>
      </c>
      <c r="I14" s="12">
        <v>0</v>
      </c>
      <c r="J14" s="12">
        <v>5109.969999999999</v>
      </c>
      <c r="K14" s="12">
        <v>5001.12</v>
      </c>
      <c r="L14" s="12">
        <v>0</v>
      </c>
      <c r="M14" s="12">
        <v>3000</v>
      </c>
      <c r="N14" s="30">
        <v>0</v>
      </c>
      <c r="O14" s="30">
        <v>0</v>
      </c>
      <c r="P14" s="12">
        <v>0</v>
      </c>
      <c r="Q14" s="14">
        <f aca="true" t="shared" si="0" ref="Q14:Q25">SUM(F14:P14)</f>
        <v>23847.208</v>
      </c>
    </row>
    <row r="15" spans="1:17" ht="12.75">
      <c r="A15" s="11" t="s">
        <v>38</v>
      </c>
      <c r="B15" s="100">
        <v>25005.6</v>
      </c>
      <c r="C15" s="101"/>
      <c r="D15" s="28">
        <v>23714</v>
      </c>
      <c r="E15" s="29"/>
      <c r="F15" s="12">
        <v>2778.4</v>
      </c>
      <c r="G15" s="12">
        <v>3234.438</v>
      </c>
      <c r="H15" s="13">
        <v>4723.28</v>
      </c>
      <c r="I15" s="12">
        <v>0</v>
      </c>
      <c r="J15" s="12">
        <v>5109.969999999999</v>
      </c>
      <c r="K15" s="12">
        <v>5001.12</v>
      </c>
      <c r="L15" s="12">
        <v>0</v>
      </c>
      <c r="M15" s="12">
        <v>0</v>
      </c>
      <c r="N15" s="30">
        <v>0</v>
      </c>
      <c r="O15" s="30">
        <v>0</v>
      </c>
      <c r="P15" s="12">
        <v>0</v>
      </c>
      <c r="Q15" s="14">
        <f t="shared" si="0"/>
        <v>20847.208</v>
      </c>
    </row>
    <row r="16" spans="1:17" ht="12.75">
      <c r="A16" s="11" t="s">
        <v>2</v>
      </c>
      <c r="B16" s="100">
        <v>25005.6</v>
      </c>
      <c r="C16" s="101"/>
      <c r="D16" s="28">
        <v>27963.19</v>
      </c>
      <c r="E16" s="29"/>
      <c r="F16" s="12">
        <v>2778.4</v>
      </c>
      <c r="G16" s="12">
        <v>3234.438</v>
      </c>
      <c r="H16" s="13">
        <v>4723.28</v>
      </c>
      <c r="I16" s="12">
        <v>0</v>
      </c>
      <c r="J16" s="12">
        <v>5109.969999999999</v>
      </c>
      <c r="K16" s="12">
        <v>5001.12</v>
      </c>
      <c r="L16" s="12">
        <v>0</v>
      </c>
      <c r="M16" s="12">
        <v>0</v>
      </c>
      <c r="N16" s="30">
        <v>0</v>
      </c>
      <c r="O16" s="30">
        <v>0</v>
      </c>
      <c r="P16" s="12">
        <v>0</v>
      </c>
      <c r="Q16" s="14">
        <f t="shared" si="0"/>
        <v>20847.208</v>
      </c>
    </row>
    <row r="17" spans="1:17" ht="12.75">
      <c r="A17" s="11" t="s">
        <v>39</v>
      </c>
      <c r="B17" s="100">
        <v>25005.6</v>
      </c>
      <c r="C17" s="101"/>
      <c r="D17" s="28">
        <v>23129.8</v>
      </c>
      <c r="E17" s="29"/>
      <c r="F17" s="12">
        <v>2778.4</v>
      </c>
      <c r="G17" s="12">
        <v>3234.438</v>
      </c>
      <c r="H17" s="13">
        <v>4723.28</v>
      </c>
      <c r="I17" s="12">
        <v>0</v>
      </c>
      <c r="J17" s="12">
        <v>5109.969999999999</v>
      </c>
      <c r="K17" s="12">
        <v>5001.12</v>
      </c>
      <c r="L17" s="12">
        <v>0</v>
      </c>
      <c r="M17" s="12">
        <v>0</v>
      </c>
      <c r="N17" s="30">
        <v>0</v>
      </c>
      <c r="O17" s="30">
        <v>0</v>
      </c>
      <c r="P17" s="12">
        <v>0</v>
      </c>
      <c r="Q17" s="14">
        <f t="shared" si="0"/>
        <v>20847.208</v>
      </c>
    </row>
    <row r="18" spans="1:17" ht="12.75">
      <c r="A18" s="11" t="s">
        <v>5</v>
      </c>
      <c r="B18" s="100">
        <v>25005.6</v>
      </c>
      <c r="C18" s="101"/>
      <c r="D18" s="28">
        <v>28648.6</v>
      </c>
      <c r="E18" s="29"/>
      <c r="F18" s="12">
        <v>2778.4</v>
      </c>
      <c r="G18" s="12">
        <v>3234.438</v>
      </c>
      <c r="H18" s="13">
        <v>4723.28</v>
      </c>
      <c r="I18" s="12">
        <v>0</v>
      </c>
      <c r="J18" s="12">
        <v>5109.969999999999</v>
      </c>
      <c r="K18" s="12">
        <v>5001.12</v>
      </c>
      <c r="L18" s="12">
        <v>0</v>
      </c>
      <c r="M18" s="12">
        <v>0</v>
      </c>
      <c r="N18" s="30">
        <v>0</v>
      </c>
      <c r="O18" s="30">
        <v>0</v>
      </c>
      <c r="P18" s="12">
        <v>0</v>
      </c>
      <c r="Q18" s="14">
        <f t="shared" si="0"/>
        <v>20847.208</v>
      </c>
    </row>
    <row r="19" spans="1:17" ht="12.75">
      <c r="A19" s="11" t="s">
        <v>6</v>
      </c>
      <c r="B19" s="100">
        <v>25005.6</v>
      </c>
      <c r="C19" s="101"/>
      <c r="D19" s="28">
        <v>22639.2</v>
      </c>
      <c r="E19" s="29"/>
      <c r="F19" s="12">
        <v>2778.4</v>
      </c>
      <c r="G19" s="12">
        <v>3234.438</v>
      </c>
      <c r="H19" s="13">
        <v>4723.28</v>
      </c>
      <c r="I19" s="12">
        <v>0</v>
      </c>
      <c r="J19" s="12">
        <v>5109.969999999999</v>
      </c>
      <c r="K19" s="12">
        <v>5001.12</v>
      </c>
      <c r="L19" s="12">
        <v>0</v>
      </c>
      <c r="M19" s="12">
        <v>0</v>
      </c>
      <c r="N19" s="30">
        <v>4218</v>
      </c>
      <c r="O19" s="30">
        <v>0</v>
      </c>
      <c r="P19" s="12">
        <v>0</v>
      </c>
      <c r="Q19" s="14">
        <f t="shared" si="0"/>
        <v>25065.208</v>
      </c>
    </row>
    <row r="20" spans="1:17" ht="12.75">
      <c r="A20" s="11" t="s">
        <v>12</v>
      </c>
      <c r="B20" s="100">
        <v>25005.6</v>
      </c>
      <c r="C20" s="101"/>
      <c r="D20" s="28">
        <v>24696.4</v>
      </c>
      <c r="E20" s="29"/>
      <c r="F20" s="12">
        <v>2778.4</v>
      </c>
      <c r="G20" s="12">
        <v>3234.438</v>
      </c>
      <c r="H20" s="13">
        <v>4723.28</v>
      </c>
      <c r="I20" s="12">
        <v>0</v>
      </c>
      <c r="J20" s="12">
        <v>5109.969999999999</v>
      </c>
      <c r="K20" s="12">
        <v>5001.12</v>
      </c>
      <c r="L20" s="12">
        <v>0</v>
      </c>
      <c r="M20" s="12">
        <v>0</v>
      </c>
      <c r="N20" s="30">
        <v>5852</v>
      </c>
      <c r="O20" s="30">
        <v>0</v>
      </c>
      <c r="P20" s="12">
        <v>0</v>
      </c>
      <c r="Q20" s="14">
        <f t="shared" si="0"/>
        <v>26699.208</v>
      </c>
    </row>
    <row r="21" spans="1:17" ht="12.75">
      <c r="A21" s="11" t="s">
        <v>13</v>
      </c>
      <c r="B21" s="100">
        <v>25005.6</v>
      </c>
      <c r="C21" s="101"/>
      <c r="D21" s="28">
        <v>23917.83</v>
      </c>
      <c r="E21" s="29"/>
      <c r="F21" s="12">
        <v>2778.4</v>
      </c>
      <c r="G21" s="12">
        <v>3234.438</v>
      </c>
      <c r="H21" s="13">
        <v>4723.28</v>
      </c>
      <c r="I21" s="12">
        <v>0</v>
      </c>
      <c r="J21" s="12">
        <v>5109.969999999999</v>
      </c>
      <c r="K21" s="12">
        <v>5001.12</v>
      </c>
      <c r="L21" s="12">
        <v>0</v>
      </c>
      <c r="M21" s="12">
        <v>0</v>
      </c>
      <c r="N21" s="30">
        <f>29871+5652</f>
        <v>35523</v>
      </c>
      <c r="O21" s="30">
        <v>0</v>
      </c>
      <c r="P21" s="12">
        <v>0</v>
      </c>
      <c r="Q21" s="14">
        <f t="shared" si="0"/>
        <v>56370.208</v>
      </c>
    </row>
    <row r="22" spans="1:17" ht="12.75">
      <c r="A22" s="11" t="s">
        <v>40</v>
      </c>
      <c r="B22" s="100">
        <v>25005.6</v>
      </c>
      <c r="C22" s="101"/>
      <c r="D22" s="28">
        <v>25970.15</v>
      </c>
      <c r="E22" s="29"/>
      <c r="F22" s="12">
        <v>2778.4</v>
      </c>
      <c r="G22" s="12">
        <v>3234.438</v>
      </c>
      <c r="H22" s="13">
        <v>4723.28</v>
      </c>
      <c r="I22" s="12">
        <v>0</v>
      </c>
      <c r="J22" s="12">
        <v>5109.969999999999</v>
      </c>
      <c r="K22" s="12">
        <v>5001.12</v>
      </c>
      <c r="L22" s="12">
        <v>0</v>
      </c>
      <c r="M22" s="12">
        <v>0</v>
      </c>
      <c r="N22" s="30">
        <v>0</v>
      </c>
      <c r="O22" s="30">
        <v>0</v>
      </c>
      <c r="P22" s="12">
        <v>0</v>
      </c>
      <c r="Q22" s="14">
        <f t="shared" si="0"/>
        <v>20847.208</v>
      </c>
    </row>
    <row r="23" spans="1:17" ht="12.75">
      <c r="A23" s="11" t="s">
        <v>41</v>
      </c>
      <c r="B23" s="100">
        <v>25005.6</v>
      </c>
      <c r="C23" s="101"/>
      <c r="D23" s="28">
        <v>22917.61</v>
      </c>
      <c r="E23" s="29"/>
      <c r="F23" s="12">
        <v>2778.4</v>
      </c>
      <c r="G23" s="12">
        <v>3234.438</v>
      </c>
      <c r="H23" s="13">
        <v>4723.28</v>
      </c>
      <c r="I23" s="12">
        <v>0</v>
      </c>
      <c r="J23" s="12">
        <v>5109.969999999999</v>
      </c>
      <c r="K23" s="12">
        <v>5001.12</v>
      </c>
      <c r="L23" s="12">
        <v>0</v>
      </c>
      <c r="M23" s="12">
        <v>0</v>
      </c>
      <c r="N23" s="30">
        <v>0</v>
      </c>
      <c r="O23" s="30">
        <v>0</v>
      </c>
      <c r="P23" s="12">
        <v>0</v>
      </c>
      <c r="Q23" s="14">
        <f t="shared" si="0"/>
        <v>20847.208</v>
      </c>
    </row>
    <row r="24" spans="1:17" ht="12.75">
      <c r="A24" s="11" t="s">
        <v>42</v>
      </c>
      <c r="B24" s="100">
        <v>25005.6</v>
      </c>
      <c r="C24" s="101"/>
      <c r="D24" s="28">
        <v>31485.34</v>
      </c>
      <c r="E24" s="29"/>
      <c r="F24" s="12">
        <v>2778.4</v>
      </c>
      <c r="G24" s="12">
        <v>3234.438</v>
      </c>
      <c r="H24" s="13">
        <v>4723.28</v>
      </c>
      <c r="I24" s="12">
        <v>0</v>
      </c>
      <c r="J24" s="12">
        <v>5109.969999999999</v>
      </c>
      <c r="K24" s="12">
        <v>5001.12</v>
      </c>
      <c r="L24" s="12">
        <v>0</v>
      </c>
      <c r="M24" s="12">
        <v>0</v>
      </c>
      <c r="N24" s="30">
        <v>0</v>
      </c>
      <c r="O24" s="30">
        <v>0</v>
      </c>
      <c r="P24" s="12">
        <v>0</v>
      </c>
      <c r="Q24" s="14">
        <f t="shared" si="0"/>
        <v>20847.208</v>
      </c>
    </row>
    <row r="25" spans="1:17" ht="12.75">
      <c r="A25" s="11" t="s">
        <v>43</v>
      </c>
      <c r="B25" s="100">
        <v>25005.6</v>
      </c>
      <c r="C25" s="101"/>
      <c r="D25" s="28">
        <v>25125.82</v>
      </c>
      <c r="E25" s="29"/>
      <c r="F25" s="12">
        <v>2778.4</v>
      </c>
      <c r="G25" s="12">
        <v>3234.438</v>
      </c>
      <c r="H25" s="13">
        <v>4723.28</v>
      </c>
      <c r="I25" s="12">
        <v>0</v>
      </c>
      <c r="J25" s="12">
        <v>5109.969999999999</v>
      </c>
      <c r="K25" s="12">
        <v>5001.12</v>
      </c>
      <c r="L25" s="12">
        <v>0</v>
      </c>
      <c r="M25" s="12">
        <v>1750.67</v>
      </c>
      <c r="N25" s="30">
        <v>0</v>
      </c>
      <c r="O25" s="30">
        <v>0</v>
      </c>
      <c r="P25" s="12">
        <v>0</v>
      </c>
      <c r="Q25" s="14">
        <f t="shared" si="0"/>
        <v>22597.877999999997</v>
      </c>
    </row>
    <row r="26" spans="1:17" ht="24">
      <c r="A26" s="15" t="s">
        <v>44</v>
      </c>
      <c r="B26" s="100">
        <v>0</v>
      </c>
      <c r="C26" s="101"/>
      <c r="D26" s="28">
        <f>900+900+900+900</f>
        <v>3600</v>
      </c>
      <c r="E26" s="21"/>
      <c r="F26" s="12"/>
      <c r="G26" s="12"/>
      <c r="H26" s="12"/>
      <c r="I26" s="12"/>
      <c r="J26" s="12"/>
      <c r="K26" s="12"/>
      <c r="L26" s="12"/>
      <c r="M26" s="12"/>
      <c r="N26" s="30"/>
      <c r="O26" s="30"/>
      <c r="P26" s="12"/>
      <c r="Q26" s="14"/>
    </row>
    <row r="27" spans="1:17" ht="12.75">
      <c r="A27" s="16" t="s">
        <v>4</v>
      </c>
      <c r="B27" s="108">
        <f>SUM(B14:B26)</f>
        <v>300067.2</v>
      </c>
      <c r="C27" s="109"/>
      <c r="D27" s="31">
        <f>SUM(D14:D26)</f>
        <v>307435.56000000006</v>
      </c>
      <c r="E27" s="17"/>
      <c r="F27" s="17">
        <f aca="true" t="shared" si="1" ref="F27:Q27">SUM(F14:F26)</f>
        <v>33340.80000000001</v>
      </c>
      <c r="G27" s="17">
        <f t="shared" si="1"/>
        <v>38813.25600000001</v>
      </c>
      <c r="H27" s="17">
        <f t="shared" si="1"/>
        <v>56679.35999999999</v>
      </c>
      <c r="I27" s="17">
        <f t="shared" si="1"/>
        <v>0</v>
      </c>
      <c r="J27" s="17">
        <f t="shared" si="1"/>
        <v>61319.64000000001</v>
      </c>
      <c r="K27" s="17">
        <f t="shared" si="1"/>
        <v>60013.44000000001</v>
      </c>
      <c r="L27" s="17">
        <f t="shared" si="1"/>
        <v>0</v>
      </c>
      <c r="M27" s="17">
        <f t="shared" si="1"/>
        <v>4750.67</v>
      </c>
      <c r="N27" s="31">
        <f t="shared" si="1"/>
        <v>45593</v>
      </c>
      <c r="O27" s="31">
        <f t="shared" si="1"/>
        <v>0</v>
      </c>
      <c r="P27" s="17">
        <f t="shared" si="1"/>
        <v>0</v>
      </c>
      <c r="Q27" s="18">
        <f t="shared" si="1"/>
        <v>300510.16599999997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 t="s">
        <v>45</v>
      </c>
      <c r="P28" s="90">
        <f>E12+D27-Q27</f>
        <v>2635.6100000000442</v>
      </c>
      <c r="Q28" s="90"/>
    </row>
    <row r="29" spans="1:3" ht="12.75">
      <c r="A29" t="s">
        <v>1</v>
      </c>
      <c r="B29">
        <v>3000</v>
      </c>
      <c r="C29" t="s">
        <v>67</v>
      </c>
    </row>
    <row r="30" spans="1:3" ht="12.75">
      <c r="A30" t="s">
        <v>14</v>
      </c>
      <c r="B30">
        <v>1750.67</v>
      </c>
      <c r="C30" t="s">
        <v>73</v>
      </c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rintOptions/>
  <pageMargins left="0.22916666666666666" right="0.22916666666666666" top="0.75" bottom="0.75" header="0.3" footer="0.3"/>
  <pageSetup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22"/>
  <sheetViews>
    <sheetView workbookViewId="0" topLeftCell="A1">
      <selection activeCell="D42" sqref="D42"/>
    </sheetView>
  </sheetViews>
  <sheetFormatPr defaultColWidth="9.00390625" defaultRowHeight="12.75"/>
  <sheetData>
    <row r="2" spans="1:15" ht="12.7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47" t="s">
        <v>7</v>
      </c>
      <c r="B3" s="48"/>
      <c r="C3" s="49"/>
      <c r="D3" s="47"/>
      <c r="E3" s="48"/>
      <c r="F3" s="48"/>
      <c r="G3" s="48"/>
      <c r="H3" s="48"/>
      <c r="I3" s="48"/>
      <c r="J3" s="48"/>
      <c r="K3" s="49"/>
      <c r="L3" s="1" t="s">
        <v>8</v>
      </c>
      <c r="M3" s="1" t="s">
        <v>9</v>
      </c>
      <c r="N3" s="53" t="s">
        <v>15</v>
      </c>
      <c r="O3" s="54"/>
    </row>
    <row r="4" spans="1:15" ht="31.5" customHeight="1">
      <c r="A4" s="55" t="s">
        <v>6</v>
      </c>
      <c r="B4" s="56"/>
      <c r="C4" s="57"/>
      <c r="D4" s="50" t="s">
        <v>54</v>
      </c>
      <c r="E4" s="51"/>
      <c r="F4" s="51"/>
      <c r="G4" s="51"/>
      <c r="H4" s="51"/>
      <c r="I4" s="51"/>
      <c r="J4" s="51"/>
      <c r="K4" s="52"/>
      <c r="L4" s="34" t="s">
        <v>58</v>
      </c>
      <c r="M4" s="35">
        <v>1</v>
      </c>
      <c r="N4" s="59" t="s">
        <v>68</v>
      </c>
      <c r="O4" s="60"/>
    </row>
    <row r="5" spans="1:15" ht="12.75">
      <c r="A5" s="37" t="s">
        <v>10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11</v>
      </c>
      <c r="O5" s="37">
        <v>4.218</v>
      </c>
    </row>
    <row r="6" spans="1:15" ht="47.25" customHeight="1">
      <c r="A6" s="55" t="s">
        <v>12</v>
      </c>
      <c r="B6" s="56"/>
      <c r="C6" s="57"/>
      <c r="D6" s="50" t="s">
        <v>53</v>
      </c>
      <c r="E6" s="51"/>
      <c r="F6" s="51"/>
      <c r="G6" s="51"/>
      <c r="H6" s="51"/>
      <c r="I6" s="51"/>
      <c r="J6" s="51"/>
      <c r="K6" s="52"/>
      <c r="L6" s="34" t="s">
        <v>57</v>
      </c>
      <c r="M6" s="35">
        <v>1.8</v>
      </c>
      <c r="N6" s="59"/>
      <c r="O6" s="60"/>
    </row>
    <row r="7" spans="1:15" ht="12.75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 t="s">
        <v>11</v>
      </c>
      <c r="O7" s="32">
        <v>5.852</v>
      </c>
    </row>
    <row r="8" spans="1:15" ht="76.5">
      <c r="A8" s="55" t="s">
        <v>13</v>
      </c>
      <c r="B8" s="56"/>
      <c r="C8" s="57"/>
      <c r="D8" s="50" t="s">
        <v>60</v>
      </c>
      <c r="E8" s="51"/>
      <c r="F8" s="51"/>
      <c r="G8" s="51"/>
      <c r="H8" s="51"/>
      <c r="I8" s="51"/>
      <c r="J8" s="51"/>
      <c r="K8" s="52"/>
      <c r="L8" s="34" t="s">
        <v>63</v>
      </c>
      <c r="M8" s="35">
        <v>0.075</v>
      </c>
      <c r="N8" s="59" t="s">
        <v>69</v>
      </c>
      <c r="O8" s="60"/>
    </row>
    <row r="9" spans="1:15" ht="30" customHeight="1">
      <c r="A9" s="55"/>
      <c r="B9" s="56"/>
      <c r="C9" s="57"/>
      <c r="D9" s="50" t="s">
        <v>61</v>
      </c>
      <c r="E9" s="51"/>
      <c r="F9" s="51"/>
      <c r="G9" s="51"/>
      <c r="H9" s="51"/>
      <c r="I9" s="51"/>
      <c r="J9" s="51"/>
      <c r="K9" s="52"/>
      <c r="L9" s="34" t="s">
        <v>59</v>
      </c>
      <c r="M9" s="35">
        <v>3</v>
      </c>
      <c r="N9" s="59"/>
      <c r="O9" s="60"/>
    </row>
    <row r="10" spans="1:15" ht="31.5" customHeight="1">
      <c r="A10" s="55"/>
      <c r="B10" s="56"/>
      <c r="C10" s="57"/>
      <c r="D10" s="50" t="s">
        <v>62</v>
      </c>
      <c r="E10" s="51"/>
      <c r="F10" s="51"/>
      <c r="G10" s="51"/>
      <c r="H10" s="51"/>
      <c r="I10" s="51"/>
      <c r="J10" s="51"/>
      <c r="K10" s="52"/>
      <c r="L10" s="34" t="s">
        <v>57</v>
      </c>
      <c r="M10" s="35">
        <v>0.075</v>
      </c>
      <c r="N10" s="59"/>
      <c r="O10" s="60"/>
    </row>
    <row r="11" spans="1:15" ht="12.75">
      <c r="A11" s="33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 t="s">
        <v>11</v>
      </c>
      <c r="O11" s="33">
        <v>29.871</v>
      </c>
    </row>
    <row r="12" spans="1:15" ht="26.25" customHeight="1">
      <c r="A12" s="55" t="s">
        <v>13</v>
      </c>
      <c r="B12" s="56"/>
      <c r="C12" s="57"/>
      <c r="D12" s="50" t="s">
        <v>71</v>
      </c>
      <c r="E12" s="51"/>
      <c r="F12" s="51"/>
      <c r="G12" s="51"/>
      <c r="H12" s="51"/>
      <c r="I12" s="51"/>
      <c r="J12" s="51"/>
      <c r="K12" s="52"/>
      <c r="L12" s="34" t="s">
        <v>72</v>
      </c>
      <c r="M12" s="35">
        <v>1</v>
      </c>
      <c r="N12" s="59" t="s">
        <v>70</v>
      </c>
      <c r="O12" s="60"/>
    </row>
    <row r="13" spans="1:15" ht="12.75">
      <c r="A13" s="33" t="s">
        <v>10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 t="s">
        <v>11</v>
      </c>
      <c r="O13" s="33">
        <v>5.652</v>
      </c>
    </row>
    <row r="16" spans="4:13" ht="12.75">
      <c r="D16" s="23" t="s">
        <v>46</v>
      </c>
      <c r="E16" s="23"/>
      <c r="F16" s="23"/>
      <c r="G16" s="23"/>
      <c r="H16" s="23"/>
      <c r="I16" s="23"/>
      <c r="J16" s="23"/>
      <c r="K16" s="23"/>
      <c r="L16" s="23"/>
      <c r="M16" s="23"/>
    </row>
    <row r="17" spans="4:13" ht="12.75"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4:13" ht="12.75"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4:13" ht="12.75">
      <c r="D19" s="23" t="s">
        <v>47</v>
      </c>
      <c r="E19" s="23" t="s">
        <v>48</v>
      </c>
      <c r="F19" s="23"/>
      <c r="G19" s="23"/>
      <c r="H19" s="23"/>
      <c r="I19" s="23"/>
      <c r="J19" s="23"/>
      <c r="K19" s="23"/>
      <c r="L19" s="23"/>
      <c r="M19" s="23"/>
    </row>
    <row r="22" spans="6:13" ht="12.75">
      <c r="F22" s="23"/>
      <c r="G22" s="23"/>
      <c r="H22" s="23"/>
      <c r="I22" s="23"/>
      <c r="J22" s="23"/>
      <c r="K22" s="23"/>
      <c r="L22" s="23"/>
      <c r="M22" s="23"/>
    </row>
  </sheetData>
  <sheetProtection/>
  <mergeCells count="22">
    <mergeCell ref="N4:O4"/>
    <mergeCell ref="N6:O6"/>
    <mergeCell ref="N8:O8"/>
    <mergeCell ref="A9:C9"/>
    <mergeCell ref="N10:O10"/>
    <mergeCell ref="A8:C8"/>
    <mergeCell ref="A2:O2"/>
    <mergeCell ref="A3:C3"/>
    <mergeCell ref="D3:K3"/>
    <mergeCell ref="N3:O3"/>
    <mergeCell ref="A4:C4"/>
    <mergeCell ref="D4:K4"/>
    <mergeCell ref="D9:K9"/>
    <mergeCell ref="N9:O9"/>
    <mergeCell ref="A12:C12"/>
    <mergeCell ref="D12:K12"/>
    <mergeCell ref="N12:O12"/>
    <mergeCell ref="A6:C6"/>
    <mergeCell ref="D6:K6"/>
    <mergeCell ref="A10:C10"/>
    <mergeCell ref="D10:K10"/>
    <mergeCell ref="D8:K8"/>
  </mergeCells>
  <printOptions/>
  <pageMargins left="0.302083333333333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2023-11-30T07:47:31Z</cp:lastPrinted>
  <dcterms:created xsi:type="dcterms:W3CDTF">2007-02-04T12:22:59Z</dcterms:created>
  <dcterms:modified xsi:type="dcterms:W3CDTF">2024-02-13T07:23:07Z</dcterms:modified>
  <cp:category/>
  <cp:version/>
  <cp:contentType/>
  <cp:contentStatus/>
</cp:coreProperties>
</file>