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8" windowWidth="12228" windowHeight="4392" activeTab="0"/>
  </bookViews>
  <sheets>
    <sheet name="2024" sheetId="1" r:id="rId1"/>
    <sheet name="работы 2024" sheetId="2" r:id="rId2"/>
  </sheets>
  <definedNames/>
  <calcPr fullCalcOnLoad="1"/>
</workbook>
</file>

<file path=xl/sharedStrings.xml><?xml version="1.0" encoding="utf-8"?>
<sst xmlns="http://schemas.openxmlformats.org/spreadsheetml/2006/main" count="125" uniqueCount="80">
  <si>
    <t>июль</t>
  </si>
  <si>
    <t>август</t>
  </si>
  <si>
    <t>Содержание</t>
  </si>
  <si>
    <t>март</t>
  </si>
  <si>
    <t>ремонт</t>
  </si>
  <si>
    <t>итого</t>
  </si>
  <si>
    <t>май</t>
  </si>
  <si>
    <t>Тымчик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</si>
  <si>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</si>
  <si>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</si>
  <si>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</si>
  <si>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</si>
  <si>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</si>
  <si>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</si>
  <si>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</si>
  <si>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</si>
  <si>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Месяц</t>
  </si>
  <si>
    <t>ед. изм.</t>
  </si>
  <si>
    <t>кол-во</t>
  </si>
  <si>
    <t>ИТОГО</t>
  </si>
  <si>
    <t>тыс.руб.</t>
  </si>
  <si>
    <t>Ремонт отдельными местами рулонного покрытия с промазкой: битумными составами с заменой 1 слоя</t>
  </si>
  <si>
    <t>Бондаренко</t>
  </si>
  <si>
    <t>ростелеком</t>
  </si>
  <si>
    <t>г/в</t>
  </si>
  <si>
    <t>Место провед-я работ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</si>
  <si>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</si>
  <si>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</si>
  <si>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</si>
  <si>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</si>
  <si>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</si>
  <si>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</si>
  <si>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</si>
  <si>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</si>
  <si>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</si>
  <si>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</si>
  <si>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</si>
  <si>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</si>
  <si>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</si>
  <si>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</si>
  <si>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</si>
  <si>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</si>
  <si>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</si>
  <si>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</si>
  <si>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</si>
  <si>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</si>
  <si>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</si>
  <si>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</si>
  <si>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</si>
  <si>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</si>
  <si>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</si>
  <si>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</si>
  <si>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</si>
  <si>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</si>
  <si>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</si>
  <si>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</si>
  <si>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Генеральный директор ООО " Георгиевск-ЖЭУ"_________________________      Никишина И.М.</t>
  </si>
  <si>
    <t>Принял:</t>
  </si>
  <si>
    <t>___________________________________</t>
  </si>
  <si>
    <t>начислено</t>
  </si>
  <si>
    <t>оплата коммунальных ресурсов на содержание ОДИ</t>
  </si>
  <si>
    <t>1 полугодие</t>
  </si>
  <si>
    <t>Вымпелком</t>
  </si>
  <si>
    <t>услуги сторонних организаций, разовые работы</t>
  </si>
  <si>
    <t>х/в</t>
  </si>
  <si>
    <t>эл-во</t>
  </si>
  <si>
    <t>Установка вентилей, задвижек, затворов, клапанов обратных, кранов проходных на трубопроводах из стальных труб диаметром: до 20 мм</t>
  </si>
  <si>
    <t>общехозяйственные расходы</t>
  </si>
  <si>
    <t>1 шт.</t>
  </si>
  <si>
    <t>100 м2 покрытия</t>
  </si>
  <si>
    <t>Перов С.Н.</t>
  </si>
  <si>
    <t>Работы по уборке придомовой территории</t>
  </si>
  <si>
    <t>Труба соединительная(гибо)25мм</t>
  </si>
  <si>
    <t>шт.</t>
  </si>
  <si>
    <t>Шарикова О.</t>
  </si>
  <si>
    <t>Матюшенко</t>
  </si>
  <si>
    <t>Перечень выполненных работ по сметам за 2024 год по дому Быкова 14</t>
  </si>
  <si>
    <t>Информация о доходах и расходах по дому __Быкова 14__на 2024год.</t>
  </si>
  <si>
    <t>(стояк г/в)5 под</t>
  </si>
  <si>
    <t xml:space="preserve"> кв.60,90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</si>
</sst>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0.000"/>
    <numFmt numFmtId="176" formatCode="#,##0.000_р_."/>
    <numFmt numFmtId="177" formatCode="#,##0.0_р_."/>
    <numFmt numFmtId="178" formatCode="#,##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_р_."/>
    <numFmt numFmtId="184" formatCode="#,##0.00000_р_."/>
    <numFmt numFmtId="185" formatCode="#,##0&quot;р.&quot;"/>
    <numFmt numFmtId="186" formatCode="0.0000"/>
  </numFmts>
  <fonts count="48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7" fillId="33" borderId="11" xfId="0" applyNumberFormat="1" applyFont="1" applyFill="1" applyBorder="1" applyAlignment="1">
      <alignment/>
    </xf>
    <xf numFmtId="2" fontId="7" fillId="0" borderId="13" xfId="0" applyNumberFormat="1" applyFont="1" applyBorder="1" applyAlignment="1">
      <alignment horizontal="center" vertical="top" wrapText="1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17" fontId="8" fillId="34" borderId="10" xfId="0" applyNumberFormat="1" applyFont="1" applyFill="1" applyBorder="1" applyAlignment="1">
      <alignment horizontal="left"/>
    </xf>
    <xf numFmtId="174" fontId="1" fillId="13" borderId="10" xfId="0" applyNumberFormat="1" applyFont="1" applyFill="1" applyBorder="1" applyAlignment="1">
      <alignment/>
    </xf>
    <xf numFmtId="174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4" fontId="10" fillId="0" borderId="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174" fontId="2" fillId="35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174" fontId="2" fillId="7" borderId="10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0" fontId="0" fillId="33" borderId="10" xfId="0" applyFont="1" applyFill="1" applyBorder="1" applyAlignment="1">
      <alignment horizontal="center" wrapText="1"/>
    </xf>
    <xf numFmtId="0" fontId="1" fillId="10" borderId="16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4" fontId="2" fillId="10" borderId="1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center"/>
    </xf>
    <xf numFmtId="17" fontId="2" fillId="12" borderId="10" xfId="0" applyNumberFormat="1" applyFont="1" applyFill="1" applyBorder="1" applyAlignment="1">
      <alignment horizontal="left" wrapText="1"/>
    </xf>
    <xf numFmtId="0" fontId="0" fillId="13" borderId="0" xfId="0" applyFill="1" applyAlignment="1">
      <alignment/>
    </xf>
    <xf numFmtId="0" fontId="4" fillId="16" borderId="0" xfId="0" applyFont="1" applyFill="1" applyAlignment="1">
      <alignment/>
    </xf>
    <xf numFmtId="0" fontId="4" fillId="12" borderId="0" xfId="0" applyFont="1" applyFill="1" applyAlignment="1">
      <alignment/>
    </xf>
    <xf numFmtId="2" fontId="0" fillId="13" borderId="0" xfId="0" applyNumberFormat="1" applyFill="1" applyAlignment="1">
      <alignment/>
    </xf>
    <xf numFmtId="0" fontId="0" fillId="0" borderId="0" xfId="0" applyFont="1" applyAlignment="1">
      <alignment/>
    </xf>
    <xf numFmtId="0" fontId="11" fillId="35" borderId="17" xfId="0" applyNumberFormat="1" applyFont="1" applyFill="1" applyBorder="1" applyAlignment="1">
      <alignment wrapText="1"/>
    </xf>
    <xf numFmtId="2" fontId="1" fillId="35" borderId="10" xfId="0" applyNumberFormat="1" applyFont="1" applyFill="1" applyBorder="1" applyAlignment="1">
      <alignment horizontal="center" vertical="top"/>
    </xf>
    <xf numFmtId="4" fontId="8" fillId="35" borderId="10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0" borderId="17" xfId="0" applyNumberFormat="1" applyBorder="1" applyAlignment="1">
      <alignment horizontal="left" wrapText="1"/>
    </xf>
    <xf numFmtId="2" fontId="0" fillId="0" borderId="14" xfId="0" applyNumberFormat="1" applyBorder="1" applyAlignment="1">
      <alignment horizontal="left" wrapText="1"/>
    </xf>
    <xf numFmtId="2" fontId="0" fillId="0" borderId="16" xfId="0" applyNumberFormat="1" applyBorder="1" applyAlignment="1">
      <alignment horizontal="left" wrapText="1"/>
    </xf>
    <xf numFmtId="2" fontId="0" fillId="0" borderId="17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174" fontId="10" fillId="0" borderId="18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4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7" fillId="0" borderId="17" xfId="0" applyNumberFormat="1" applyFont="1" applyBorder="1" applyAlignment="1">
      <alignment horizontal="center" vertical="top" wrapText="1"/>
    </xf>
    <xf numFmtId="2" fontId="7" fillId="0" borderId="16" xfId="0" applyNumberFormat="1" applyFont="1" applyBorder="1" applyAlignment="1">
      <alignment horizontal="center" vertical="top" wrapText="1"/>
    </xf>
    <xf numFmtId="0" fontId="0" fillId="7" borderId="17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8" fillId="0" borderId="12" xfId="0" applyNumberFormat="1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left" wrapText="1"/>
    </xf>
    <xf numFmtId="2" fontId="7" fillId="0" borderId="20" xfId="0" applyNumberFormat="1" applyFont="1" applyBorder="1" applyAlignment="1">
      <alignment horizontal="left" wrapText="1"/>
    </xf>
    <xf numFmtId="2" fontId="7" fillId="0" borderId="21" xfId="0" applyNumberFormat="1" applyFont="1" applyBorder="1" applyAlignment="1">
      <alignment horizontal="left" wrapText="1"/>
    </xf>
    <xf numFmtId="2" fontId="7" fillId="0" borderId="22" xfId="0" applyNumberFormat="1" applyFont="1" applyBorder="1" applyAlignment="1">
      <alignment horizontal="left" wrapText="1"/>
    </xf>
    <xf numFmtId="2" fontId="7" fillId="0" borderId="12" xfId="0" applyNumberFormat="1" applyFont="1" applyBorder="1" applyAlignment="1">
      <alignment horizontal="left" textRotation="90" wrapText="1"/>
    </xf>
    <xf numFmtId="2" fontId="7" fillId="0" borderId="23" xfId="0" applyNumberFormat="1" applyFont="1" applyBorder="1" applyAlignment="1">
      <alignment horizontal="left" textRotation="90" wrapText="1"/>
    </xf>
    <xf numFmtId="2" fontId="7" fillId="0" borderId="13" xfId="0" applyNumberFormat="1" applyFont="1" applyBorder="1" applyAlignment="1">
      <alignment horizontal="left" textRotation="90" wrapText="1"/>
    </xf>
    <xf numFmtId="2" fontId="10" fillId="0" borderId="12" xfId="0" applyNumberFormat="1" applyFont="1" applyBorder="1" applyAlignment="1">
      <alignment horizontal="center" wrapText="1"/>
    </xf>
    <xf numFmtId="2" fontId="10" fillId="0" borderId="23" xfId="0" applyNumberFormat="1" applyFont="1" applyBorder="1" applyAlignment="1">
      <alignment horizontal="center" wrapText="1"/>
    </xf>
    <xf numFmtId="2" fontId="10" fillId="0" borderId="13" xfId="0" applyNumberFormat="1" applyFont="1" applyBorder="1" applyAlignment="1">
      <alignment horizontal="center" wrapText="1"/>
    </xf>
    <xf numFmtId="174" fontId="1" fillId="4" borderId="17" xfId="0" applyNumberFormat="1" applyFont="1" applyFill="1" applyBorder="1" applyAlignment="1">
      <alignment horizontal="center"/>
    </xf>
    <xf numFmtId="174" fontId="1" fillId="4" borderId="16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 wrapText="1"/>
    </xf>
    <xf numFmtId="0" fontId="0" fillId="4" borderId="16" xfId="0" applyFill="1" applyBorder="1" applyAlignment="1">
      <alignment/>
    </xf>
    <xf numFmtId="174" fontId="2" fillId="35" borderId="17" xfId="0" applyNumberFormat="1" applyFont="1" applyFill="1" applyBorder="1" applyAlignment="1">
      <alignment horizontal="center"/>
    </xf>
    <xf numFmtId="174" fontId="2" fillId="35" borderId="16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4" fillId="12" borderId="15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Q48"/>
  <sheetViews>
    <sheetView tabSelected="1" zoomScalePageLayoutView="0" workbookViewId="0" topLeftCell="A1">
      <selection activeCell="J31" sqref="J31"/>
    </sheetView>
  </sheetViews>
  <sheetFormatPr defaultColWidth="9.00390625" defaultRowHeight="12.75"/>
  <cols>
    <col min="4" max="4" width="9.50390625" style="0" customWidth="1"/>
  </cols>
  <sheetData>
    <row r="2" spans="1:17" ht="15">
      <c r="A2" s="86" t="s">
        <v>77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 ht="12.7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7" ht="12.75">
      <c r="A4" s="88"/>
      <c r="B4" s="89"/>
      <c r="C4" s="89"/>
      <c r="D4" s="89"/>
      <c r="E4" s="90"/>
      <c r="F4" s="65" t="s">
        <v>28</v>
      </c>
      <c r="G4" s="62"/>
      <c r="H4" s="62"/>
      <c r="I4" s="62"/>
      <c r="J4" s="62"/>
      <c r="K4" s="62"/>
      <c r="L4" s="62"/>
      <c r="M4" s="62"/>
      <c r="N4" s="62"/>
      <c r="O4" s="62"/>
      <c r="P4" s="63"/>
      <c r="Q4" s="3"/>
    </row>
    <row r="5" spans="1:17" ht="12.75">
      <c r="A5" s="8"/>
      <c r="B5" s="91" t="s">
        <v>29</v>
      </c>
      <c r="C5" s="92"/>
      <c r="D5" s="92"/>
      <c r="E5" s="93"/>
      <c r="F5" s="94" t="s">
        <v>2</v>
      </c>
      <c r="G5" s="95"/>
      <c r="H5" s="95"/>
      <c r="I5" s="95"/>
      <c r="J5" s="95"/>
      <c r="K5" s="95"/>
      <c r="L5" s="95"/>
      <c r="M5" s="95"/>
      <c r="N5" s="96" t="s">
        <v>30</v>
      </c>
      <c r="O5" s="97"/>
      <c r="P5" s="100" t="s">
        <v>31</v>
      </c>
      <c r="Q5" s="103" t="s">
        <v>19</v>
      </c>
    </row>
    <row r="6" spans="1:17" ht="12.75">
      <c r="A6" s="9"/>
      <c r="B6" s="82" t="s">
        <v>32</v>
      </c>
      <c r="C6" s="82" t="s">
        <v>4</v>
      </c>
      <c r="D6" s="82" t="s">
        <v>33</v>
      </c>
      <c r="E6" s="84" t="s">
        <v>5</v>
      </c>
      <c r="F6" s="80" t="s">
        <v>34</v>
      </c>
      <c r="G6" s="80" t="s">
        <v>71</v>
      </c>
      <c r="H6" s="80" t="s">
        <v>35</v>
      </c>
      <c r="I6" s="80" t="s">
        <v>36</v>
      </c>
      <c r="J6" s="80" t="s">
        <v>37</v>
      </c>
      <c r="K6" s="80" t="s">
        <v>67</v>
      </c>
      <c r="L6" s="72" t="s">
        <v>38</v>
      </c>
      <c r="M6" s="74"/>
      <c r="N6" s="98"/>
      <c r="O6" s="99"/>
      <c r="P6" s="101"/>
      <c r="Q6" s="104"/>
    </row>
    <row r="7" spans="1:17" ht="121.5">
      <c r="A7" s="11"/>
      <c r="B7" s="83"/>
      <c r="C7" s="83"/>
      <c r="D7" s="83"/>
      <c r="E7" s="85"/>
      <c r="F7" s="81"/>
      <c r="G7" s="81"/>
      <c r="H7" s="81"/>
      <c r="I7" s="81"/>
      <c r="J7" s="81"/>
      <c r="K7" s="81"/>
      <c r="L7" s="30" t="s">
        <v>60</v>
      </c>
      <c r="M7" s="30" t="s">
        <v>63</v>
      </c>
      <c r="N7" s="10" t="s">
        <v>39</v>
      </c>
      <c r="O7" s="10" t="s">
        <v>40</v>
      </c>
      <c r="P7" s="102"/>
      <c r="Q7" s="105"/>
    </row>
    <row r="8" spans="1:17" ht="12.75">
      <c r="A8" s="44" t="s">
        <v>61</v>
      </c>
      <c r="B8" s="45"/>
      <c r="C8" s="45"/>
      <c r="D8" s="45"/>
      <c r="E8" s="46">
        <v>22</v>
      </c>
      <c r="F8" s="47">
        <v>2</v>
      </c>
      <c r="G8" s="47">
        <v>1.56</v>
      </c>
      <c r="H8" s="47">
        <v>3.4</v>
      </c>
      <c r="I8" s="47">
        <v>0.2</v>
      </c>
      <c r="J8" s="47">
        <v>3.48</v>
      </c>
      <c r="K8" s="47">
        <v>3.6</v>
      </c>
      <c r="L8" s="47">
        <v>0</v>
      </c>
      <c r="M8" s="47">
        <v>0.46</v>
      </c>
      <c r="N8" s="47">
        <v>2</v>
      </c>
      <c r="O8" s="47">
        <v>2</v>
      </c>
      <c r="P8" s="47">
        <v>3.3</v>
      </c>
      <c r="Q8" s="48">
        <f>SUM(F8:P8)</f>
        <v>22.000000000000004</v>
      </c>
    </row>
    <row r="9" spans="1:17" ht="20.25">
      <c r="A9" s="69" t="s">
        <v>41</v>
      </c>
      <c r="B9" s="70"/>
      <c r="C9" s="70"/>
      <c r="D9" s="71"/>
      <c r="E9" s="37">
        <v>5570.71</v>
      </c>
      <c r="F9" s="72" t="s">
        <v>42</v>
      </c>
      <c r="G9" s="73"/>
      <c r="H9" s="73"/>
      <c r="I9" s="73"/>
      <c r="J9" s="73"/>
      <c r="K9" s="73"/>
      <c r="L9" s="73"/>
      <c r="M9" s="74"/>
      <c r="N9" s="75" t="s">
        <v>43</v>
      </c>
      <c r="O9" s="76"/>
      <c r="P9" s="12" t="s">
        <v>44</v>
      </c>
      <c r="Q9" s="12"/>
    </row>
    <row r="10" spans="1:17" ht="12.75">
      <c r="A10" s="77" t="s">
        <v>45</v>
      </c>
      <c r="B10" s="78"/>
      <c r="C10" s="78"/>
      <c r="D10" s="78"/>
      <c r="E10" s="79"/>
      <c r="F10" s="13">
        <f>E9*F8</f>
        <v>11141.42</v>
      </c>
      <c r="G10" s="13">
        <f>E9*G8</f>
        <v>8690.3076</v>
      </c>
      <c r="H10" s="13">
        <f>E9*H8</f>
        <v>18940.414</v>
      </c>
      <c r="I10" s="13">
        <f>I8*E9</f>
        <v>1114.142</v>
      </c>
      <c r="J10" s="13">
        <f>J8*E9</f>
        <v>19386.0708</v>
      </c>
      <c r="K10" s="13">
        <f>K8*E9</f>
        <v>20054.556</v>
      </c>
      <c r="L10" s="13">
        <v>0</v>
      </c>
      <c r="M10" s="13">
        <f>M8*E9</f>
        <v>2562.5266</v>
      </c>
      <c r="N10" s="13">
        <f>N8*E9</f>
        <v>11141.42</v>
      </c>
      <c r="O10" s="13">
        <f>O8*E9</f>
        <v>11141.42</v>
      </c>
      <c r="P10" s="13">
        <f>P8*E9</f>
        <v>18383.343</v>
      </c>
      <c r="Q10" s="13">
        <f>SUM(F10:P10)</f>
        <v>122555.62</v>
      </c>
    </row>
    <row r="11" spans="1:17" ht="12.75">
      <c r="A11" s="108" t="s">
        <v>46</v>
      </c>
      <c r="B11" s="108"/>
      <c r="C11" s="108"/>
      <c r="D11" s="108"/>
      <c r="E11" s="109"/>
      <c r="F11" s="66" t="s">
        <v>47</v>
      </c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8"/>
    </row>
    <row r="12" spans="1:17" ht="12.75">
      <c r="A12" s="114" t="s">
        <v>48</v>
      </c>
      <c r="B12" s="114"/>
      <c r="C12" s="114"/>
      <c r="D12" s="115"/>
      <c r="E12" s="36">
        <v>-130519.67825999972</v>
      </c>
      <c r="F12" s="49"/>
      <c r="G12" s="14"/>
      <c r="H12" s="15"/>
      <c r="I12" s="14"/>
      <c r="J12" s="14"/>
      <c r="K12" s="14"/>
      <c r="L12" s="14"/>
      <c r="M12" s="14"/>
      <c r="N12" s="14"/>
      <c r="O12" s="14"/>
      <c r="P12" s="14"/>
      <c r="Q12" s="16"/>
    </row>
    <row r="13" spans="1:17" ht="12.75">
      <c r="A13" s="31"/>
      <c r="B13" s="110" t="s">
        <v>59</v>
      </c>
      <c r="C13" s="110"/>
      <c r="D13" s="32" t="s">
        <v>46</v>
      </c>
      <c r="E13" s="33" t="s">
        <v>27</v>
      </c>
      <c r="F13" s="49"/>
      <c r="G13" s="14"/>
      <c r="H13" s="15"/>
      <c r="I13" s="14"/>
      <c r="J13" s="14"/>
      <c r="K13" s="14"/>
      <c r="L13" s="14"/>
      <c r="M13" s="14"/>
      <c r="N13" s="14"/>
      <c r="O13" s="14"/>
      <c r="P13" s="14"/>
      <c r="Q13" s="16"/>
    </row>
    <row r="14" spans="1:17" ht="12.75">
      <c r="A14" s="17" t="s">
        <v>49</v>
      </c>
      <c r="B14" s="106">
        <v>134529.64</v>
      </c>
      <c r="C14" s="111"/>
      <c r="D14" s="34">
        <v>122686.2</v>
      </c>
      <c r="E14" s="35"/>
      <c r="F14" s="18">
        <v>11141.42</v>
      </c>
      <c r="G14" s="18">
        <v>8681.238000000001</v>
      </c>
      <c r="H14" s="19">
        <v>18940.414</v>
      </c>
      <c r="I14" s="18">
        <v>2300</v>
      </c>
      <c r="J14" s="18">
        <v>19386.0708</v>
      </c>
      <c r="K14" s="18">
        <v>20054.556</v>
      </c>
      <c r="L14" s="18">
        <f>5107.53+3174.39+3991.29</f>
        <v>12273.21</v>
      </c>
      <c r="M14" s="18">
        <v>0</v>
      </c>
      <c r="N14" s="28">
        <v>2913</v>
      </c>
      <c r="O14" s="28">
        <v>0</v>
      </c>
      <c r="P14" s="18">
        <v>18383.343</v>
      </c>
      <c r="Q14" s="20">
        <f>SUM(F14:P14)</f>
        <v>114073.2518</v>
      </c>
    </row>
    <row r="15" spans="1:17" ht="12.75">
      <c r="A15" s="17" t="s">
        <v>50</v>
      </c>
      <c r="B15" s="106">
        <v>134823.21</v>
      </c>
      <c r="C15" s="107"/>
      <c r="D15" s="34">
        <v>99408.51</v>
      </c>
      <c r="E15" s="35"/>
      <c r="F15" s="18">
        <v>11141.42</v>
      </c>
      <c r="G15" s="18">
        <v>9028.48752</v>
      </c>
      <c r="H15" s="19">
        <v>18940.414</v>
      </c>
      <c r="I15" s="18">
        <v>2300</v>
      </c>
      <c r="J15" s="18">
        <v>19834.494199999997</v>
      </c>
      <c r="K15" s="18">
        <v>20054.556</v>
      </c>
      <c r="L15" s="18">
        <f>3438.25+3174.39+1724.42</f>
        <v>8337.06</v>
      </c>
      <c r="M15" s="18">
        <v>0</v>
      </c>
      <c r="N15" s="28">
        <v>0</v>
      </c>
      <c r="O15" s="28">
        <v>15348</v>
      </c>
      <c r="P15" s="18">
        <v>18383.343</v>
      </c>
      <c r="Q15" s="20">
        <f>SUM(F15:P15)</f>
        <v>123367.77471999999</v>
      </c>
    </row>
    <row r="16" spans="1:17" ht="12.75">
      <c r="A16" s="17" t="s">
        <v>3</v>
      </c>
      <c r="B16" s="106"/>
      <c r="C16" s="107"/>
      <c r="D16" s="34"/>
      <c r="E16" s="35"/>
      <c r="F16" s="18"/>
      <c r="G16" s="18"/>
      <c r="H16" s="19"/>
      <c r="I16" s="18"/>
      <c r="J16" s="18"/>
      <c r="K16" s="18"/>
      <c r="L16" s="18"/>
      <c r="M16" s="18"/>
      <c r="N16" s="28"/>
      <c r="O16" s="28"/>
      <c r="P16" s="18"/>
      <c r="Q16" s="20"/>
    </row>
    <row r="17" spans="1:17" ht="12.75">
      <c r="A17" s="17" t="s">
        <v>51</v>
      </c>
      <c r="B17" s="106"/>
      <c r="C17" s="107"/>
      <c r="D17" s="34"/>
      <c r="E17" s="35"/>
      <c r="F17" s="18"/>
      <c r="G17" s="18"/>
      <c r="H17" s="19"/>
      <c r="I17" s="18"/>
      <c r="J17" s="18"/>
      <c r="K17" s="18"/>
      <c r="L17" s="18"/>
      <c r="M17" s="18"/>
      <c r="N17" s="28"/>
      <c r="O17" s="28"/>
      <c r="P17" s="18"/>
      <c r="Q17" s="20"/>
    </row>
    <row r="18" spans="1:17" ht="12.75">
      <c r="A18" s="17" t="s">
        <v>6</v>
      </c>
      <c r="B18" s="106"/>
      <c r="C18" s="107"/>
      <c r="D18" s="34"/>
      <c r="E18" s="35"/>
      <c r="F18" s="18"/>
      <c r="G18" s="18"/>
      <c r="H18" s="19"/>
      <c r="I18" s="18"/>
      <c r="J18" s="18"/>
      <c r="K18" s="18"/>
      <c r="L18" s="18"/>
      <c r="M18" s="18"/>
      <c r="N18" s="28"/>
      <c r="O18" s="28"/>
      <c r="P18" s="18"/>
      <c r="Q18" s="20"/>
    </row>
    <row r="19" spans="1:17" ht="12.75">
      <c r="A19" s="17" t="s">
        <v>8</v>
      </c>
      <c r="B19" s="106"/>
      <c r="C19" s="107"/>
      <c r="D19" s="34"/>
      <c r="E19" s="35"/>
      <c r="F19" s="18"/>
      <c r="G19" s="18"/>
      <c r="H19" s="19"/>
      <c r="I19" s="18"/>
      <c r="J19" s="18"/>
      <c r="K19" s="18"/>
      <c r="L19" s="18"/>
      <c r="M19" s="18"/>
      <c r="N19" s="28"/>
      <c r="O19" s="28"/>
      <c r="P19" s="18"/>
      <c r="Q19" s="20"/>
    </row>
    <row r="20" spans="1:17" ht="12.75">
      <c r="A20" s="17" t="s">
        <v>0</v>
      </c>
      <c r="B20" s="106"/>
      <c r="C20" s="107"/>
      <c r="D20" s="34"/>
      <c r="E20" s="35"/>
      <c r="F20" s="18"/>
      <c r="G20" s="18"/>
      <c r="H20" s="19"/>
      <c r="I20" s="18"/>
      <c r="J20" s="18"/>
      <c r="K20" s="18"/>
      <c r="L20" s="18"/>
      <c r="M20" s="18"/>
      <c r="N20" s="28"/>
      <c r="O20" s="28"/>
      <c r="P20" s="18"/>
      <c r="Q20" s="20"/>
    </row>
    <row r="21" spans="1:17" ht="12.75">
      <c r="A21" s="17" t="s">
        <v>1</v>
      </c>
      <c r="B21" s="106"/>
      <c r="C21" s="107"/>
      <c r="D21" s="34"/>
      <c r="E21" s="35"/>
      <c r="F21" s="18"/>
      <c r="G21" s="18"/>
      <c r="H21" s="19"/>
      <c r="I21" s="18"/>
      <c r="J21" s="18"/>
      <c r="K21" s="18"/>
      <c r="L21" s="18"/>
      <c r="M21" s="18"/>
      <c r="N21" s="28"/>
      <c r="O21" s="28"/>
      <c r="P21" s="18"/>
      <c r="Q21" s="20"/>
    </row>
    <row r="22" spans="1:17" ht="12.75">
      <c r="A22" s="17" t="s">
        <v>52</v>
      </c>
      <c r="B22" s="106"/>
      <c r="C22" s="107"/>
      <c r="D22" s="34"/>
      <c r="E22" s="35"/>
      <c r="F22" s="18"/>
      <c r="G22" s="18"/>
      <c r="H22" s="19"/>
      <c r="I22" s="18"/>
      <c r="J22" s="18"/>
      <c r="K22" s="18"/>
      <c r="L22" s="18"/>
      <c r="M22" s="18"/>
      <c r="N22" s="28"/>
      <c r="O22" s="28"/>
      <c r="P22" s="18"/>
      <c r="Q22" s="20"/>
    </row>
    <row r="23" spans="1:17" ht="12.75">
      <c r="A23" s="17" t="s">
        <v>53</v>
      </c>
      <c r="B23" s="106"/>
      <c r="C23" s="107"/>
      <c r="D23" s="34"/>
      <c r="E23" s="35"/>
      <c r="F23" s="18"/>
      <c r="G23" s="18"/>
      <c r="H23" s="19"/>
      <c r="I23" s="18"/>
      <c r="J23" s="18"/>
      <c r="K23" s="18"/>
      <c r="L23" s="18"/>
      <c r="M23" s="18"/>
      <c r="N23" s="28"/>
      <c r="O23" s="28"/>
      <c r="P23" s="18"/>
      <c r="Q23" s="20"/>
    </row>
    <row r="24" spans="1:17" ht="12.75">
      <c r="A24" s="17" t="s">
        <v>54</v>
      </c>
      <c r="B24" s="106"/>
      <c r="C24" s="107"/>
      <c r="D24" s="34"/>
      <c r="E24" s="35"/>
      <c r="F24" s="18"/>
      <c r="G24" s="18"/>
      <c r="H24" s="19"/>
      <c r="I24" s="18"/>
      <c r="J24" s="18"/>
      <c r="K24" s="18"/>
      <c r="L24" s="18"/>
      <c r="M24" s="18"/>
      <c r="N24" s="28"/>
      <c r="O24" s="28"/>
      <c r="P24" s="18"/>
      <c r="Q24" s="20"/>
    </row>
    <row r="25" spans="1:17" ht="12.75">
      <c r="A25" s="17" t="s">
        <v>55</v>
      </c>
      <c r="B25" s="106"/>
      <c r="C25" s="107"/>
      <c r="D25" s="34"/>
      <c r="E25" s="35"/>
      <c r="F25" s="18"/>
      <c r="G25" s="18"/>
      <c r="H25" s="19"/>
      <c r="I25" s="18"/>
      <c r="J25" s="18"/>
      <c r="K25" s="18"/>
      <c r="L25" s="18"/>
      <c r="M25" s="18"/>
      <c r="N25" s="28"/>
      <c r="O25" s="28"/>
      <c r="P25" s="18"/>
      <c r="Q25" s="20"/>
    </row>
    <row r="26" spans="1:17" ht="12.75">
      <c r="A26" s="38" t="s">
        <v>62</v>
      </c>
      <c r="B26" s="106">
        <v>0</v>
      </c>
      <c r="C26" s="107"/>
      <c r="D26" s="34">
        <v>0</v>
      </c>
      <c r="E26" s="35"/>
      <c r="F26" s="18"/>
      <c r="G26" s="18"/>
      <c r="H26" s="19"/>
      <c r="I26" s="18"/>
      <c r="J26" s="18"/>
      <c r="K26" s="18"/>
      <c r="L26" s="18"/>
      <c r="M26" s="18"/>
      <c r="N26" s="28"/>
      <c r="O26" s="28"/>
      <c r="P26" s="18"/>
      <c r="Q26" s="20"/>
    </row>
    <row r="27" spans="1:17" ht="12.75">
      <c r="A27" s="38" t="s">
        <v>23</v>
      </c>
      <c r="B27" s="106">
        <v>0</v>
      </c>
      <c r="C27" s="107"/>
      <c r="D27" s="34">
        <f>1800</f>
        <v>1800</v>
      </c>
      <c r="E27" s="25"/>
      <c r="F27" s="18"/>
      <c r="G27" s="18"/>
      <c r="H27" s="18"/>
      <c r="I27" s="18"/>
      <c r="J27" s="18"/>
      <c r="K27" s="18"/>
      <c r="L27" s="18"/>
      <c r="M27" s="18"/>
      <c r="N27" s="28"/>
      <c r="O27" s="28"/>
      <c r="P27" s="18"/>
      <c r="Q27" s="20"/>
    </row>
    <row r="28" spans="1:17" ht="12.75">
      <c r="A28" s="38" t="s">
        <v>7</v>
      </c>
      <c r="B28" s="106">
        <v>0</v>
      </c>
      <c r="C28" s="107"/>
      <c r="D28" s="34">
        <v>0</v>
      </c>
      <c r="E28" s="25"/>
      <c r="F28" s="18"/>
      <c r="G28" s="18"/>
      <c r="H28" s="18"/>
      <c r="I28" s="18"/>
      <c r="J28" s="18"/>
      <c r="K28" s="18"/>
      <c r="L28" s="18"/>
      <c r="M28" s="18"/>
      <c r="N28" s="28"/>
      <c r="O28" s="28"/>
      <c r="P28" s="18"/>
      <c r="Q28" s="20"/>
    </row>
    <row r="29" spans="1:17" ht="12.75">
      <c r="A29" s="38" t="s">
        <v>22</v>
      </c>
      <c r="B29" s="106">
        <v>0</v>
      </c>
      <c r="C29" s="107"/>
      <c r="D29" s="34">
        <v>0</v>
      </c>
      <c r="E29" s="25"/>
      <c r="F29" s="18"/>
      <c r="G29" s="18"/>
      <c r="H29" s="18"/>
      <c r="I29" s="18"/>
      <c r="J29" s="18"/>
      <c r="K29" s="18"/>
      <c r="L29" s="18"/>
      <c r="M29" s="18"/>
      <c r="N29" s="28"/>
      <c r="O29" s="28"/>
      <c r="P29" s="18"/>
      <c r="Q29" s="20"/>
    </row>
    <row r="30" spans="1:17" ht="12.75">
      <c r="A30" s="38" t="s">
        <v>70</v>
      </c>
      <c r="B30" s="106">
        <v>0</v>
      </c>
      <c r="C30" s="107"/>
      <c r="D30" s="34">
        <v>0</v>
      </c>
      <c r="E30" s="25"/>
      <c r="F30" s="18"/>
      <c r="G30" s="18"/>
      <c r="H30" s="18"/>
      <c r="I30" s="18"/>
      <c r="J30" s="18"/>
      <c r="K30" s="18"/>
      <c r="L30" s="18"/>
      <c r="M30" s="18"/>
      <c r="N30" s="28"/>
      <c r="O30" s="28"/>
      <c r="P30" s="18"/>
      <c r="Q30" s="20"/>
    </row>
    <row r="31" spans="1:17" ht="12.75">
      <c r="A31" s="38" t="s">
        <v>74</v>
      </c>
      <c r="B31" s="106">
        <v>0</v>
      </c>
      <c r="C31" s="107"/>
      <c r="D31" s="34">
        <v>0</v>
      </c>
      <c r="E31" s="25"/>
      <c r="F31" s="18"/>
      <c r="G31" s="18"/>
      <c r="H31" s="18"/>
      <c r="I31" s="18"/>
      <c r="J31" s="18"/>
      <c r="K31" s="18"/>
      <c r="L31" s="18"/>
      <c r="M31" s="18"/>
      <c r="N31" s="28"/>
      <c r="O31" s="28"/>
      <c r="P31" s="18"/>
      <c r="Q31" s="20"/>
    </row>
    <row r="32" spans="1:17" ht="12.75">
      <c r="A32" s="38" t="s">
        <v>75</v>
      </c>
      <c r="B32" s="106">
        <v>0</v>
      </c>
      <c r="C32" s="107"/>
      <c r="D32" s="34">
        <v>0</v>
      </c>
      <c r="E32" s="25"/>
      <c r="F32" s="18"/>
      <c r="G32" s="18"/>
      <c r="H32" s="18"/>
      <c r="I32" s="18"/>
      <c r="J32" s="18"/>
      <c r="K32" s="18"/>
      <c r="L32" s="18"/>
      <c r="M32" s="18"/>
      <c r="N32" s="28"/>
      <c r="O32" s="28"/>
      <c r="P32" s="18"/>
      <c r="Q32" s="20"/>
    </row>
    <row r="33" spans="1:17" ht="12.75">
      <c r="A33" s="21" t="s">
        <v>5</v>
      </c>
      <c r="B33" s="112">
        <f>SUM(B14:B32)</f>
        <v>269352.85</v>
      </c>
      <c r="C33" s="113"/>
      <c r="D33" s="26">
        <f>SUM(D14:D32)</f>
        <v>223894.71</v>
      </c>
      <c r="E33" s="26"/>
      <c r="F33" s="26">
        <f aca="true" t="shared" si="0" ref="F33:Q33">SUM(F14:F32)</f>
        <v>22282.84</v>
      </c>
      <c r="G33" s="26">
        <f t="shared" si="0"/>
        <v>17709.72552</v>
      </c>
      <c r="H33" s="26">
        <f t="shared" si="0"/>
        <v>37880.828</v>
      </c>
      <c r="I33" s="26">
        <f t="shared" si="0"/>
        <v>4600</v>
      </c>
      <c r="J33" s="26">
        <f t="shared" si="0"/>
        <v>39220.565</v>
      </c>
      <c r="K33" s="26">
        <f t="shared" si="0"/>
        <v>40109.112</v>
      </c>
      <c r="L33" s="26">
        <f t="shared" si="0"/>
        <v>20610.269999999997</v>
      </c>
      <c r="M33" s="26">
        <f t="shared" si="0"/>
        <v>0</v>
      </c>
      <c r="N33" s="26">
        <f t="shared" si="0"/>
        <v>2913</v>
      </c>
      <c r="O33" s="26">
        <f t="shared" si="0"/>
        <v>15348</v>
      </c>
      <c r="P33" s="26">
        <f t="shared" si="0"/>
        <v>36766.686</v>
      </c>
      <c r="Q33" s="27">
        <f t="shared" si="0"/>
        <v>237441.02651999998</v>
      </c>
    </row>
    <row r="34" spans="1:17" ht="12.75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4" t="s">
        <v>26</v>
      </c>
      <c r="P34" s="64">
        <f>E12+D33-Q33</f>
        <v>-144065.99477999972</v>
      </c>
      <c r="Q34" s="64"/>
    </row>
    <row r="35" spans="1:10" ht="12.75">
      <c r="A35" s="2"/>
      <c r="B35" s="2"/>
      <c r="C35" s="2"/>
      <c r="D35" s="2"/>
      <c r="J35" s="1"/>
    </row>
    <row r="36" spans="1:17" ht="12.75">
      <c r="A36" s="2"/>
      <c r="B36" s="2"/>
      <c r="C36" s="2"/>
      <c r="F36" s="5"/>
      <c r="I36" s="39" t="s">
        <v>9</v>
      </c>
      <c r="J36" s="39">
        <v>5107.530000000001</v>
      </c>
      <c r="K36" s="39" t="s">
        <v>64</v>
      </c>
      <c r="L36" s="39">
        <v>3991.29</v>
      </c>
      <c r="M36" s="39" t="s">
        <v>65</v>
      </c>
      <c r="N36" s="39">
        <v>3174.39</v>
      </c>
      <c r="O36" s="39" t="s">
        <v>24</v>
      </c>
      <c r="Q36" s="29"/>
    </row>
    <row r="37" spans="1:17" ht="12.75">
      <c r="A37" s="2"/>
      <c r="B37" s="2"/>
      <c r="C37" s="2"/>
      <c r="F37" s="5"/>
      <c r="I37" s="39" t="s">
        <v>10</v>
      </c>
      <c r="J37" s="39">
        <v>3438.25</v>
      </c>
      <c r="K37" s="39" t="s">
        <v>64</v>
      </c>
      <c r="L37" s="39">
        <v>1724.42</v>
      </c>
      <c r="M37" s="39" t="s">
        <v>65</v>
      </c>
      <c r="N37" s="39">
        <v>3174.39</v>
      </c>
      <c r="O37" s="39" t="s">
        <v>24</v>
      </c>
      <c r="Q37" s="29"/>
    </row>
    <row r="38" spans="1:15" ht="12.75">
      <c r="A38" s="2"/>
      <c r="B38" s="2"/>
      <c r="C38" s="2"/>
      <c r="I38" s="39" t="s">
        <v>3</v>
      </c>
      <c r="J38" s="39"/>
      <c r="K38" s="39" t="s">
        <v>64</v>
      </c>
      <c r="L38" s="39"/>
      <c r="M38" s="39" t="s">
        <v>65</v>
      </c>
      <c r="N38" s="39"/>
      <c r="O38" s="39" t="s">
        <v>24</v>
      </c>
    </row>
    <row r="39" spans="1:15" ht="12.75">
      <c r="A39" s="2"/>
      <c r="B39" s="2"/>
      <c r="C39" s="2"/>
      <c r="I39" s="39" t="s">
        <v>11</v>
      </c>
      <c r="J39" s="39"/>
      <c r="K39" s="39" t="s">
        <v>64</v>
      </c>
      <c r="L39" s="39"/>
      <c r="M39" s="39" t="s">
        <v>65</v>
      </c>
      <c r="N39" s="39"/>
      <c r="O39" s="39" t="s">
        <v>24</v>
      </c>
    </row>
    <row r="40" spans="1:17" ht="12.75">
      <c r="A40" s="2"/>
      <c r="B40" s="2"/>
      <c r="C40" s="2"/>
      <c r="I40" s="39" t="s">
        <v>6</v>
      </c>
      <c r="J40" s="39"/>
      <c r="K40" s="39" t="s">
        <v>64</v>
      </c>
      <c r="L40" s="39"/>
      <c r="M40" s="39" t="s">
        <v>65</v>
      </c>
      <c r="N40" s="39"/>
      <c r="O40" s="39" t="s">
        <v>24</v>
      </c>
      <c r="Q40" s="29"/>
    </row>
    <row r="41" spans="1:15" ht="12.75">
      <c r="A41" s="2"/>
      <c r="B41" s="2"/>
      <c r="C41" s="2"/>
      <c r="I41" s="39" t="s">
        <v>8</v>
      </c>
      <c r="J41" s="39"/>
      <c r="K41" s="39" t="s">
        <v>64</v>
      </c>
      <c r="L41" s="39"/>
      <c r="M41" s="39" t="s">
        <v>65</v>
      </c>
      <c r="N41" s="39"/>
      <c r="O41" s="39" t="s">
        <v>24</v>
      </c>
    </row>
    <row r="42" spans="1:15" ht="12.75">
      <c r="A42" s="2"/>
      <c r="B42" s="2"/>
      <c r="C42" s="2"/>
      <c r="I42" s="39" t="s">
        <v>0</v>
      </c>
      <c r="J42" s="39"/>
      <c r="K42" s="39" t="s">
        <v>64</v>
      </c>
      <c r="L42" s="39"/>
      <c r="M42" s="39" t="s">
        <v>65</v>
      </c>
      <c r="N42" s="39"/>
      <c r="O42" s="39" t="s">
        <v>24</v>
      </c>
    </row>
    <row r="43" spans="7:15" ht="12.75">
      <c r="G43" s="29"/>
      <c r="I43" s="39" t="s">
        <v>1</v>
      </c>
      <c r="J43" s="39"/>
      <c r="K43" s="39" t="s">
        <v>64</v>
      </c>
      <c r="L43" s="39"/>
      <c r="M43" s="39" t="s">
        <v>65</v>
      </c>
      <c r="N43" s="42"/>
      <c r="O43" s="39" t="s">
        <v>24</v>
      </c>
    </row>
    <row r="44" spans="9:15" ht="12.75">
      <c r="I44" s="39" t="s">
        <v>12</v>
      </c>
      <c r="J44" s="39"/>
      <c r="K44" s="39" t="s">
        <v>64</v>
      </c>
      <c r="L44" s="39"/>
      <c r="M44" s="39" t="s">
        <v>65</v>
      </c>
      <c r="N44" s="39"/>
      <c r="O44" s="39" t="s">
        <v>24</v>
      </c>
    </row>
    <row r="45" spans="9:15" ht="12.75">
      <c r="I45" s="39" t="s">
        <v>13</v>
      </c>
      <c r="J45" s="39"/>
      <c r="K45" s="39" t="s">
        <v>64</v>
      </c>
      <c r="L45" s="39"/>
      <c r="M45" s="39" t="s">
        <v>65</v>
      </c>
      <c r="N45" s="39"/>
      <c r="O45" s="39" t="s">
        <v>24</v>
      </c>
    </row>
    <row r="46" spans="9:15" ht="12.75">
      <c r="I46" s="39" t="s">
        <v>14</v>
      </c>
      <c r="J46" s="39"/>
      <c r="K46" s="39" t="s">
        <v>64</v>
      </c>
      <c r="L46" s="39"/>
      <c r="M46" s="39" t="s">
        <v>65</v>
      </c>
      <c r="N46" s="39"/>
      <c r="O46" s="39" t="s">
        <v>24</v>
      </c>
    </row>
    <row r="47" spans="9:15" ht="12.75">
      <c r="I47" s="39" t="s">
        <v>15</v>
      </c>
      <c r="J47" s="39"/>
      <c r="K47" s="39" t="s">
        <v>64</v>
      </c>
      <c r="L47" s="42"/>
      <c r="M47" s="39" t="s">
        <v>65</v>
      </c>
      <c r="N47" s="39"/>
      <c r="O47" s="39" t="s">
        <v>24</v>
      </c>
    </row>
    <row r="48" spans="3:6" ht="12.75">
      <c r="C48" s="43"/>
      <c r="F48" s="29"/>
    </row>
  </sheetData>
  <sheetProtection/>
  <mergeCells count="49">
    <mergeCell ref="B32:C32"/>
    <mergeCell ref="B33:C33"/>
    <mergeCell ref="P34:Q34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N9:O9"/>
    <mergeCell ref="A10:E10"/>
    <mergeCell ref="A11:E11"/>
    <mergeCell ref="F11:Q11"/>
    <mergeCell ref="A12:D12"/>
    <mergeCell ref="B13:C13"/>
    <mergeCell ref="A9:D9"/>
    <mergeCell ref="F9:M9"/>
    <mergeCell ref="C6:C7"/>
    <mergeCell ref="D6:D7"/>
    <mergeCell ref="E6:E7"/>
    <mergeCell ref="F6:F7"/>
    <mergeCell ref="N5:O6"/>
    <mergeCell ref="P5:P7"/>
    <mergeCell ref="I6:I7"/>
    <mergeCell ref="J6:J7"/>
    <mergeCell ref="K6:K7"/>
    <mergeCell ref="L6:M6"/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F5:M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Q19"/>
  <sheetViews>
    <sheetView zoomScalePageLayoutView="0" workbookViewId="0" topLeftCell="A1">
      <selection activeCell="C27" sqref="C27"/>
    </sheetView>
  </sheetViews>
  <sheetFormatPr defaultColWidth="9.00390625" defaultRowHeight="12.75"/>
  <sheetData>
    <row r="3" spans="1:17" ht="12.75">
      <c r="A3" s="116" t="s">
        <v>76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1:17" ht="39">
      <c r="A4" s="56" t="s">
        <v>16</v>
      </c>
      <c r="B4" s="57"/>
      <c r="C4" s="58"/>
      <c r="D4" s="56"/>
      <c r="E4" s="57"/>
      <c r="F4" s="57"/>
      <c r="G4" s="57"/>
      <c r="H4" s="57"/>
      <c r="I4" s="57"/>
      <c r="J4" s="57"/>
      <c r="K4" s="57"/>
      <c r="L4" s="57"/>
      <c r="M4" s="57"/>
      <c r="N4" s="58"/>
      <c r="O4" s="3" t="s">
        <v>17</v>
      </c>
      <c r="P4" s="3" t="s">
        <v>18</v>
      </c>
      <c r="Q4" s="4" t="s">
        <v>25</v>
      </c>
    </row>
    <row r="5" spans="1:17" ht="26.25">
      <c r="A5" s="59" t="s">
        <v>9</v>
      </c>
      <c r="B5" s="60"/>
      <c r="C5" s="61"/>
      <c r="D5" s="53" t="s">
        <v>72</v>
      </c>
      <c r="E5" s="54"/>
      <c r="F5" s="54"/>
      <c r="G5" s="54"/>
      <c r="H5" s="54"/>
      <c r="I5" s="54"/>
      <c r="J5" s="54"/>
      <c r="K5" s="54"/>
      <c r="L5" s="54"/>
      <c r="M5" s="54"/>
      <c r="N5" s="55"/>
      <c r="O5" s="6" t="s">
        <v>73</v>
      </c>
      <c r="P5" s="6">
        <v>1</v>
      </c>
      <c r="Q5" s="4" t="s">
        <v>78</v>
      </c>
    </row>
    <row r="6" spans="1:17" ht="29.25" customHeight="1">
      <c r="A6" s="59"/>
      <c r="B6" s="60"/>
      <c r="C6" s="61"/>
      <c r="D6" s="50" t="s">
        <v>66</v>
      </c>
      <c r="E6" s="51"/>
      <c r="F6" s="51"/>
      <c r="G6" s="51"/>
      <c r="H6" s="51"/>
      <c r="I6" s="51"/>
      <c r="J6" s="51"/>
      <c r="K6" s="51"/>
      <c r="L6" s="51"/>
      <c r="M6" s="51"/>
      <c r="N6" s="52"/>
      <c r="O6" s="6" t="s">
        <v>68</v>
      </c>
      <c r="P6" s="6">
        <v>1</v>
      </c>
      <c r="Q6" s="4"/>
    </row>
    <row r="7" spans="1:17" ht="12.75">
      <c r="A7" s="41" t="s">
        <v>19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 t="s">
        <v>20</v>
      </c>
      <c r="Q7" s="41">
        <v>2.913</v>
      </c>
    </row>
    <row r="8" spans="1:17" ht="39">
      <c r="A8" s="59" t="s">
        <v>10</v>
      </c>
      <c r="B8" s="60"/>
      <c r="C8" s="61"/>
      <c r="D8" s="53" t="s">
        <v>21</v>
      </c>
      <c r="E8" s="54"/>
      <c r="F8" s="54"/>
      <c r="G8" s="54"/>
      <c r="H8" s="54"/>
      <c r="I8" s="54"/>
      <c r="J8" s="54"/>
      <c r="K8" s="54"/>
      <c r="L8" s="54"/>
      <c r="M8" s="54"/>
      <c r="N8" s="55"/>
      <c r="O8" s="7" t="s">
        <v>69</v>
      </c>
      <c r="P8" s="6">
        <v>0.25</v>
      </c>
      <c r="Q8" s="4" t="s">
        <v>79</v>
      </c>
    </row>
    <row r="9" spans="1:17" ht="12.75">
      <c r="A9" s="40" t="s">
        <v>19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 t="s">
        <v>20</v>
      </c>
      <c r="Q9" s="40">
        <v>15.348</v>
      </c>
    </row>
    <row r="17" ht="12.75">
      <c r="F17" t="s">
        <v>56</v>
      </c>
    </row>
    <row r="19" spans="6:7" ht="12.75">
      <c r="F19" t="s">
        <v>57</v>
      </c>
      <c r="G19" t="s">
        <v>58</v>
      </c>
    </row>
  </sheetData>
  <sheetProtection/>
  <mergeCells count="9">
    <mergeCell ref="A8:C8"/>
    <mergeCell ref="D8:N8"/>
    <mergeCell ref="A3:Q3"/>
    <mergeCell ref="A4:C4"/>
    <mergeCell ref="D4:N4"/>
    <mergeCell ref="A5:C5"/>
    <mergeCell ref="D5:N5"/>
    <mergeCell ref="A6:C6"/>
    <mergeCell ref="D6:N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Елена Дворянская</cp:lastModifiedBy>
  <cp:lastPrinted>2021-09-20T07:25:36Z</cp:lastPrinted>
  <dcterms:created xsi:type="dcterms:W3CDTF">2007-02-04T12:22:59Z</dcterms:created>
  <dcterms:modified xsi:type="dcterms:W3CDTF">2024-04-15T05:22:04Z</dcterms:modified>
  <cp:category/>
  <cp:version/>
  <cp:contentType/>
  <cp:contentStatus/>
</cp:coreProperties>
</file>