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ЗНОСКА февраль 2024\"/>
    </mc:Choice>
  </mc:AlternateContent>
  <xr:revisionPtr revIDLastSave="0" documentId="13_ncr:1_{6BCFABA7-0D64-459C-8AE2-740B9449B8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" sheetId="21" r:id="rId1"/>
    <sheet name="работы 2024" sheetId="22" r:id="rId2"/>
  </sheets>
  <calcPr calcId="191029"/>
</workbook>
</file>

<file path=xl/calcChain.xml><?xml version="1.0" encoding="utf-8"?>
<calcChain xmlns="http://schemas.openxmlformats.org/spreadsheetml/2006/main">
  <c r="P16" i="21" l="1"/>
  <c r="R28" i="21" l="1"/>
  <c r="Q28" i="21"/>
  <c r="P28" i="21"/>
  <c r="N28" i="21"/>
  <c r="O28" i="21"/>
  <c r="L28" i="21"/>
  <c r="K28" i="21"/>
  <c r="J28" i="21"/>
  <c r="I28" i="21"/>
  <c r="G28" i="21"/>
  <c r="B28" i="21"/>
  <c r="S16" i="21"/>
  <c r="D27" i="21" l="1"/>
  <c r="D28" i="21" s="1"/>
  <c r="M15" i="21"/>
  <c r="M28" i="21" s="1"/>
  <c r="H15" i="21"/>
  <c r="H28" i="21" s="1"/>
  <c r="F15" i="21"/>
  <c r="Q11" i="21"/>
  <c r="P11" i="21"/>
  <c r="O11" i="21"/>
  <c r="M11" i="21"/>
  <c r="L11" i="21"/>
  <c r="K11" i="21"/>
  <c r="J11" i="21"/>
  <c r="I11" i="21"/>
  <c r="H11" i="21"/>
  <c r="F11" i="21"/>
  <c r="S9" i="21"/>
  <c r="S8" i="21"/>
  <c r="S15" i="21" l="1"/>
  <c r="S28" i="21" s="1"/>
  <c r="R29" i="21" s="1"/>
  <c r="F28" i="21"/>
</calcChain>
</file>

<file path=xl/sharedStrings.xml><?xml version="1.0" encoding="utf-8"?>
<sst xmlns="http://schemas.openxmlformats.org/spreadsheetml/2006/main" count="78" uniqueCount="68">
  <si>
    <t>Содержание</t>
  </si>
  <si>
    <t>ремонт</t>
  </si>
  <si>
    <t>итого</t>
  </si>
  <si>
    <t>Месяц</t>
  </si>
  <si>
    <t>ед. изм.</t>
  </si>
  <si>
    <t>кол-во</t>
  </si>
  <si>
    <t>ИТОГО</t>
  </si>
  <si>
    <t>март</t>
  </si>
  <si>
    <t>июль</t>
  </si>
  <si>
    <t>июнь</t>
  </si>
  <si>
    <t>тыс.руб.</t>
  </si>
  <si>
    <t>август</t>
  </si>
  <si>
    <t>февраль</t>
  </si>
  <si>
    <t>май</t>
  </si>
  <si>
    <t>Место провед-я работ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</si>
  <si>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</si>
  <si>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</si>
  <si>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</si>
  <si>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</si>
  <si>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</si>
  <si>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</si>
  <si>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</si>
  <si>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</si>
  <si>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</si>
  <si>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</si>
  <si>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</si>
  <si>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</si>
  <si>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</si>
  <si>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</si>
  <si>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</si>
  <si>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</si>
  <si>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</si>
  <si>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</si>
  <si>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</si>
  <si>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</si>
  <si>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</si>
  <si>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</si>
  <si>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</si>
  <si>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</si>
  <si>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</si>
  <si>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</si>
  <si>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</si>
  <si>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</si>
  <si>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</si>
  <si>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Принял:</t>
  </si>
  <si>
    <t>___________________________________</t>
  </si>
  <si>
    <t>100 сгонов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</si>
  <si>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</si>
  <si>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</si>
  <si>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</si>
  <si>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</si>
  <si>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</si>
  <si>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</si>
  <si>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 xml:space="preserve">                             расходы по содержанию и ремонту лифта</t>
  </si>
  <si>
    <t>Установка вентилей, задвижек, затворов, клапанов обратных, кранов проходных на трубопроводах из стальных труб диаметром: до 25 мм</t>
  </si>
  <si>
    <t>Работы по уборке придомовой территории</t>
  </si>
  <si>
    <t>общехозяйственные расходы</t>
  </si>
  <si>
    <t>100 м трубопровода</t>
  </si>
  <si>
    <t>серди</t>
  </si>
  <si>
    <t>1 шт.</t>
  </si>
  <si>
    <t>Генеральный директор ООО " Георгиевск-ЖЭУ"_________________________      Никишина И.М.</t>
  </si>
  <si>
    <t>необходимый тариф</t>
  </si>
  <si>
    <t>Прокладка трубопроводов водоснабжения из напорных полиэтиленовых труб низкого давления среднего типа наружным диаметром: 32 мм</t>
  </si>
  <si>
    <t>Перечень выполненных работ по сметам за 2024 год по дому Быкова 75</t>
  </si>
  <si>
    <t>Информация о доходах и расходах по дому __Быкова 75__на 2024год.</t>
  </si>
  <si>
    <t>( узел г/в )</t>
  </si>
  <si>
    <t>Смена сгонов у трубопроводов диаметром: до 20 мм</t>
  </si>
  <si>
    <t xml:space="preserve"> (техэтаж ГВС)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</si>
</sst>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#,##0.00_р_."/>
    <numFmt numFmtId="169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7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4" xfId="0" applyBorder="1"/>
    <xf numFmtId="0" fontId="1" fillId="5" borderId="13" xfId="0" applyFont="1" applyFill="1" applyBorder="1"/>
    <xf numFmtId="0" fontId="1" fillId="5" borderId="13" xfId="0" applyFont="1" applyFill="1" applyBorder="1" applyAlignment="1">
      <alignment wrapText="1"/>
    </xf>
    <xf numFmtId="2" fontId="8" fillId="5" borderId="13" xfId="0" applyNumberFormat="1" applyFont="1" applyFill="1" applyBorder="1"/>
    <xf numFmtId="2" fontId="2" fillId="0" borderId="1" xfId="0" applyNumberFormat="1" applyFont="1" applyBorder="1" applyAlignment="1">
      <alignment horizontal="left" vertical="top" textRotation="90" wrapText="1"/>
    </xf>
    <xf numFmtId="2" fontId="8" fillId="0" borderId="5" xfId="0" applyNumberFormat="1" applyFont="1" applyBorder="1" applyAlignment="1">
      <alignment horizontal="center" vertical="top" wrapText="1"/>
    </xf>
    <xf numFmtId="4" fontId="5" fillId="5" borderId="4" xfId="0" applyNumberFormat="1" applyFont="1" applyFill="1" applyBorder="1" applyAlignment="1">
      <alignment horizontal="center"/>
    </xf>
    <xf numFmtId="2" fontId="2" fillId="6" borderId="5" xfId="0" applyNumberFormat="1" applyFont="1" applyFill="1" applyBorder="1" applyAlignment="1">
      <alignment horizontal="center" vertical="top" wrapText="1"/>
    </xf>
    <xf numFmtId="2" fontId="1" fillId="8" borderId="2" xfId="0" applyNumberFormat="1" applyFont="1" applyFill="1" applyBorder="1" applyAlignment="1">
      <alignment horizontal="center" vertical="top" wrapText="1"/>
    </xf>
    <xf numFmtId="2" fontId="2" fillId="8" borderId="7" xfId="0" applyNumberFormat="1" applyFont="1" applyFill="1" applyBorder="1" applyAlignment="1">
      <alignment horizontal="center" vertical="top" wrapText="1"/>
    </xf>
    <xf numFmtId="2" fontId="2" fillId="8" borderId="12" xfId="0" applyNumberFormat="1" applyFont="1" applyFill="1" applyBorder="1" applyAlignment="1">
      <alignment horizontal="center" vertical="top" wrapText="1"/>
    </xf>
    <xf numFmtId="2" fontId="2" fillId="8" borderId="6" xfId="0" applyNumberFormat="1" applyFont="1" applyFill="1" applyBorder="1" applyAlignment="1">
      <alignment horizontal="center" vertical="top" wrapText="1"/>
    </xf>
    <xf numFmtId="17" fontId="5" fillId="9" borderId="4" xfId="0" applyNumberFormat="1" applyFont="1" applyFill="1" applyBorder="1" applyAlignment="1">
      <alignment horizontal="left"/>
    </xf>
    <xf numFmtId="167" fontId="2" fillId="8" borderId="4" xfId="0" applyNumberFormat="1" applyFont="1" applyFill="1" applyBorder="1"/>
    <xf numFmtId="167" fontId="2" fillId="8" borderId="5" xfId="0" applyNumberFormat="1" applyFont="1" applyFill="1" applyBorder="1"/>
    <xf numFmtId="4" fontId="2" fillId="8" borderId="4" xfId="0" applyNumberFormat="1" applyFont="1" applyFill="1" applyBorder="1"/>
    <xf numFmtId="17" fontId="5" fillId="3" borderId="4" xfId="0" applyNumberFormat="1" applyFont="1" applyFill="1" applyBorder="1" applyAlignment="1">
      <alignment horizontal="left" wrapText="1"/>
    </xf>
    <xf numFmtId="0" fontId="5" fillId="4" borderId="4" xfId="0" applyFont="1" applyFill="1" applyBorder="1"/>
    <xf numFmtId="167" fontId="2" fillId="4" borderId="4" xfId="0" applyNumberFormat="1" applyFont="1" applyFill="1" applyBorder="1"/>
    <xf numFmtId="4" fontId="8" fillId="4" borderId="4" xfId="0" applyNumberFormat="1" applyFont="1" applyFill="1" applyBorder="1"/>
    <xf numFmtId="167" fontId="2" fillId="11" borderId="4" xfId="0" applyNumberFormat="1" applyFont="1" applyFill="1" applyBorder="1"/>
    <xf numFmtId="0" fontId="5" fillId="0" borderId="0" xfId="0" applyFont="1"/>
    <xf numFmtId="167" fontId="2" fillId="0" borderId="0" xfId="0" applyNumberFormat="1" applyFont="1"/>
    <xf numFmtId="167" fontId="9" fillId="0" borderId="0" xfId="0" applyNumberFormat="1" applyFont="1"/>
    <xf numFmtId="2" fontId="8" fillId="0" borderId="4" xfId="0" applyNumberFormat="1" applyFont="1" applyBorder="1" applyAlignment="1">
      <alignment vertical="top" wrapText="1"/>
    </xf>
    <xf numFmtId="167" fontId="3" fillId="4" borderId="4" xfId="0" applyNumberFormat="1" applyFont="1" applyFill="1" applyBorder="1"/>
    <xf numFmtId="2" fontId="2" fillId="0" borderId="5" xfId="0" applyNumberFormat="1" applyFont="1" applyBorder="1" applyAlignment="1">
      <alignment vertical="top" textRotation="90" wrapText="1"/>
    </xf>
    <xf numFmtId="0" fontId="1" fillId="5" borderId="4" xfId="0" applyFont="1" applyFill="1" applyBorder="1" applyAlignment="1">
      <alignment horizontal="center" wrapText="1"/>
    </xf>
    <xf numFmtId="0" fontId="2" fillId="12" borderId="6" xfId="0" applyFont="1" applyFill="1" applyBorder="1" applyAlignment="1">
      <alignment horizontal="center" wrapText="1"/>
    </xf>
    <xf numFmtId="4" fontId="2" fillId="11" borderId="4" xfId="0" applyNumberFormat="1" applyFont="1" applyFill="1" applyBorder="1"/>
    <xf numFmtId="167" fontId="3" fillId="12" borderId="4" xfId="0" applyNumberFormat="1" applyFont="1" applyFill="1" applyBorder="1"/>
    <xf numFmtId="167" fontId="3" fillId="6" borderId="4" xfId="0" applyNumberFormat="1" applyFont="1" applyFill="1" applyBorder="1"/>
    <xf numFmtId="4" fontId="3" fillId="5" borderId="4" xfId="0" applyNumberFormat="1" applyFont="1" applyFill="1" applyBorder="1"/>
    <xf numFmtId="0" fontId="4" fillId="13" borderId="0" xfId="0" applyFont="1" applyFill="1"/>
    <xf numFmtId="0" fontId="10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0" fontId="12" fillId="5" borderId="2" xfId="0" applyFont="1" applyFill="1" applyBorder="1" applyAlignment="1">
      <alignment wrapText="1"/>
    </xf>
    <xf numFmtId="2" fontId="2" fillId="0" borderId="4" xfId="0" applyNumberFormat="1" applyFont="1" applyBorder="1" applyAlignment="1">
      <alignment horizontal="right" vertical="top" wrapText="1"/>
    </xf>
    <xf numFmtId="2" fontId="2" fillId="0" borderId="0" xfId="0" applyNumberFormat="1" applyFont="1" applyAlignment="1">
      <alignment horizontal="right" vertical="top" wrapText="1"/>
    </xf>
    <xf numFmtId="2" fontId="8" fillId="0" borderId="0" xfId="0" applyNumberFormat="1" applyFont="1" applyAlignment="1">
      <alignment vertical="top" wrapText="1"/>
    </xf>
    <xf numFmtId="2" fontId="8" fillId="0" borderId="0" xfId="0" applyNumberFormat="1" applyFont="1" applyAlignment="1">
      <alignment horizontal="center" vertical="top" wrapText="1"/>
    </xf>
    <xf numFmtId="169" fontId="4" fillId="13" borderId="0" xfId="0" applyNumberFormat="1" applyFont="1" applyFill="1"/>
    <xf numFmtId="2" fontId="0" fillId="0" borderId="2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" xfId="0" applyNumberFormat="1" applyBorder="1" applyAlignment="1">
      <alignment horizontal="left" wrapText="1"/>
    </xf>
    <xf numFmtId="2" fontId="0" fillId="0" borderId="7" xfId="0" applyNumberFormat="1" applyBorder="1" applyAlignment="1">
      <alignment horizontal="left" wrapText="1"/>
    </xf>
    <xf numFmtId="2" fontId="0" fillId="0" borderId="6" xfId="0" applyNumberForma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left" wrapText="1"/>
    </xf>
    <xf numFmtId="2" fontId="8" fillId="0" borderId="11" xfId="0" applyNumberFormat="1" applyFont="1" applyBorder="1" applyAlignment="1">
      <alignment horizontal="left" wrapText="1"/>
    </xf>
    <xf numFmtId="2" fontId="8" fillId="0" borderId="8" xfId="0" applyNumberFormat="1" applyFont="1" applyBorder="1" applyAlignment="1">
      <alignment horizontal="left" wrapText="1"/>
    </xf>
    <xf numFmtId="2" fontId="8" fillId="0" borderId="14" xfId="0" applyNumberFormat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left" textRotation="90" wrapText="1"/>
    </xf>
    <xf numFmtId="2" fontId="8" fillId="0" borderId="3" xfId="0" applyNumberFormat="1" applyFont="1" applyBorder="1" applyAlignment="1">
      <alignment horizontal="left" textRotation="90" wrapText="1"/>
    </xf>
    <xf numFmtId="2" fontId="8" fillId="0" borderId="5" xfId="0" applyNumberFormat="1" applyFont="1" applyBorder="1" applyAlignment="1">
      <alignment horizontal="left" textRotation="90" wrapText="1"/>
    </xf>
    <xf numFmtId="2" fontId="9" fillId="0" borderId="1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2" fontId="5" fillId="0" borderId="1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1" fillId="8" borderId="2" xfId="0" applyNumberFormat="1" applyFont="1" applyFill="1" applyBorder="1" applyAlignment="1">
      <alignment horizontal="center" vertical="top" wrapText="1"/>
    </xf>
    <xf numFmtId="167" fontId="9" fillId="0" borderId="10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167" fontId="2" fillId="4" borderId="2" xfId="0" applyNumberFormat="1" applyFont="1" applyFill="1" applyBorder="1" applyAlignment="1">
      <alignment horizontal="center"/>
    </xf>
    <xf numFmtId="167" fontId="2" fillId="4" borderId="6" xfId="0" applyNumberFormat="1" applyFont="1" applyFill="1" applyBorder="1" applyAlignment="1">
      <alignment horizontal="center"/>
    </xf>
    <xf numFmtId="167" fontId="2" fillId="10" borderId="2" xfId="0" applyNumberFormat="1" applyFont="1" applyFill="1" applyBorder="1" applyAlignment="1">
      <alignment horizontal="center"/>
    </xf>
    <xf numFmtId="167" fontId="2" fillId="10" borderId="6" xfId="0" applyNumberFormat="1" applyFont="1" applyFill="1" applyBorder="1" applyAlignment="1">
      <alignment horizontal="center"/>
    </xf>
    <xf numFmtId="2" fontId="5" fillId="0" borderId="7" xfId="0" applyNumberFormat="1" applyFont="1" applyBorder="1" applyAlignment="1">
      <alignment horizontal="center" vertical="top"/>
    </xf>
    <xf numFmtId="2" fontId="5" fillId="0" borderId="6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2" fontId="1" fillId="8" borderId="7" xfId="0" applyNumberFormat="1" applyFont="1" applyFill="1" applyBorder="1" applyAlignment="1">
      <alignment horizontal="center" vertical="top" wrapText="1"/>
    </xf>
    <xf numFmtId="2" fontId="1" fillId="8" borderId="6" xfId="0" applyNumberFormat="1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wrapText="1"/>
    </xf>
    <xf numFmtId="0" fontId="0" fillId="10" borderId="6" xfId="0" applyFill="1" applyBorder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AA4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2:S31"/>
  <sheetViews>
    <sheetView tabSelected="1" workbookViewId="0">
      <selection activeCell="I18" sqref="I18"/>
    </sheetView>
  </sheetViews>
  <sheetFormatPr defaultRowHeight="13.2" x14ac:dyDescent="0.25"/>
  <sheetData>
    <row r="2" spans="1:19" ht="15.6" x14ac:dyDescent="0.3">
      <c r="A2" s="59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x14ac:dyDescent="0.25">
      <c r="A4" s="60"/>
      <c r="B4" s="108"/>
      <c r="C4" s="108"/>
      <c r="D4" s="108"/>
      <c r="E4" s="109"/>
      <c r="F4" s="51" t="s">
        <v>15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52"/>
      <c r="S4" s="1"/>
    </row>
    <row r="5" spans="1:19" x14ac:dyDescent="0.25">
      <c r="A5" s="2"/>
      <c r="B5" s="110" t="s">
        <v>16</v>
      </c>
      <c r="C5" s="111"/>
      <c r="D5" s="111"/>
      <c r="E5" s="112"/>
      <c r="F5" s="62" t="s">
        <v>0</v>
      </c>
      <c r="G5" s="63"/>
      <c r="H5" s="63"/>
      <c r="I5" s="63"/>
      <c r="J5" s="63"/>
      <c r="K5" s="63"/>
      <c r="L5" s="63"/>
      <c r="M5" s="63"/>
      <c r="N5" s="63"/>
      <c r="O5" s="63"/>
      <c r="P5" s="64" t="s">
        <v>17</v>
      </c>
      <c r="Q5" s="65"/>
      <c r="R5" s="68" t="s">
        <v>18</v>
      </c>
      <c r="S5" s="71" t="s">
        <v>6</v>
      </c>
    </row>
    <row r="6" spans="1:19" x14ac:dyDescent="0.25">
      <c r="A6" s="3"/>
      <c r="B6" s="57" t="s">
        <v>19</v>
      </c>
      <c r="C6" s="57" t="s">
        <v>1</v>
      </c>
      <c r="D6" s="57" t="s">
        <v>49</v>
      </c>
      <c r="E6" s="79" t="s">
        <v>2</v>
      </c>
      <c r="F6" s="77" t="s">
        <v>20</v>
      </c>
      <c r="G6" s="77" t="s">
        <v>55</v>
      </c>
      <c r="H6" s="77" t="s">
        <v>21</v>
      </c>
      <c r="I6" s="77" t="s">
        <v>22</v>
      </c>
      <c r="J6" s="77" t="s">
        <v>23</v>
      </c>
      <c r="K6" s="77" t="s">
        <v>53</v>
      </c>
      <c r="L6" s="77" t="s">
        <v>24</v>
      </c>
      <c r="M6" s="77" t="s">
        <v>56</v>
      </c>
      <c r="N6" s="81" t="s">
        <v>25</v>
      </c>
      <c r="O6" s="83"/>
      <c r="P6" s="66"/>
      <c r="Q6" s="67"/>
      <c r="R6" s="69"/>
      <c r="S6" s="72"/>
    </row>
    <row r="7" spans="1:19" ht="130.19999999999999" customHeight="1" x14ac:dyDescent="0.25">
      <c r="A7" s="4"/>
      <c r="B7" s="58"/>
      <c r="C7" s="58"/>
      <c r="D7" s="58"/>
      <c r="E7" s="80"/>
      <c r="F7" s="78"/>
      <c r="G7" s="78"/>
      <c r="H7" s="78"/>
      <c r="I7" s="78"/>
      <c r="J7" s="78"/>
      <c r="K7" s="78"/>
      <c r="L7" s="78"/>
      <c r="M7" s="78"/>
      <c r="N7" s="27" t="s">
        <v>50</v>
      </c>
      <c r="O7" s="27" t="s">
        <v>52</v>
      </c>
      <c r="P7" s="5" t="s">
        <v>26</v>
      </c>
      <c r="Q7" s="5" t="s">
        <v>27</v>
      </c>
      <c r="R7" s="70"/>
      <c r="S7" s="73"/>
    </row>
    <row r="8" spans="1:19" x14ac:dyDescent="0.25">
      <c r="A8" s="39" t="s">
        <v>51</v>
      </c>
      <c r="B8" s="37"/>
      <c r="C8" s="37"/>
      <c r="D8" s="38"/>
      <c r="E8" s="7">
        <v>21</v>
      </c>
      <c r="F8" s="40">
        <v>2</v>
      </c>
      <c r="G8" s="40">
        <v>0</v>
      </c>
      <c r="H8" s="40">
        <v>3</v>
      </c>
      <c r="I8" s="40">
        <v>0.4</v>
      </c>
      <c r="J8" s="40">
        <v>6.24</v>
      </c>
      <c r="K8" s="40">
        <v>5.56</v>
      </c>
      <c r="L8" s="40">
        <v>0</v>
      </c>
      <c r="M8" s="40">
        <v>3.6</v>
      </c>
      <c r="N8" s="40">
        <v>0</v>
      </c>
      <c r="O8" s="40">
        <v>0</v>
      </c>
      <c r="P8" s="25">
        <v>0.1</v>
      </c>
      <c r="Q8" s="25">
        <v>0.1</v>
      </c>
      <c r="R8" s="6">
        <v>0</v>
      </c>
      <c r="S8" s="6">
        <f>SUM(F8:R8)</f>
        <v>21.000000000000004</v>
      </c>
    </row>
    <row r="9" spans="1:19" x14ac:dyDescent="0.25">
      <c r="A9" s="39"/>
      <c r="B9" s="96" t="s">
        <v>61</v>
      </c>
      <c r="C9" s="96"/>
      <c r="D9" s="97"/>
      <c r="E9" s="7"/>
      <c r="F9" s="40">
        <v>2</v>
      </c>
      <c r="G9" s="40">
        <v>0</v>
      </c>
      <c r="H9" s="40">
        <v>3</v>
      </c>
      <c r="I9" s="40">
        <v>0.4</v>
      </c>
      <c r="J9" s="40">
        <v>6</v>
      </c>
      <c r="K9" s="40">
        <v>5.56</v>
      </c>
      <c r="L9" s="40">
        <v>3.33</v>
      </c>
      <c r="M9" s="40">
        <v>3.6</v>
      </c>
      <c r="N9" s="40">
        <v>0</v>
      </c>
      <c r="O9" s="40">
        <v>0.11</v>
      </c>
      <c r="P9" s="25">
        <v>1</v>
      </c>
      <c r="Q9" s="25">
        <v>1</v>
      </c>
      <c r="R9" s="6">
        <v>0</v>
      </c>
      <c r="S9" s="6">
        <f>SUM(F9:R9)</f>
        <v>26</v>
      </c>
    </row>
    <row r="10" spans="1:19" ht="20.399999999999999" x14ac:dyDescent="0.25">
      <c r="A10" s="98" t="s">
        <v>28</v>
      </c>
      <c r="B10" s="99"/>
      <c r="C10" s="99"/>
      <c r="D10" s="100"/>
      <c r="E10" s="7">
        <v>2149.8000000000002</v>
      </c>
      <c r="F10" s="81" t="s">
        <v>29</v>
      </c>
      <c r="G10" s="82"/>
      <c r="H10" s="82"/>
      <c r="I10" s="82"/>
      <c r="J10" s="82"/>
      <c r="K10" s="82"/>
      <c r="L10" s="82"/>
      <c r="M10" s="82"/>
      <c r="N10" s="82"/>
      <c r="O10" s="83"/>
      <c r="P10" s="84" t="s">
        <v>30</v>
      </c>
      <c r="Q10" s="85"/>
      <c r="R10" s="6" t="s">
        <v>31</v>
      </c>
      <c r="S10" s="6"/>
    </row>
    <row r="11" spans="1:19" x14ac:dyDescent="0.25">
      <c r="A11" s="74" t="s">
        <v>32</v>
      </c>
      <c r="B11" s="75"/>
      <c r="C11" s="75"/>
      <c r="D11" s="75"/>
      <c r="E11" s="76"/>
      <c r="F11" s="8">
        <f>F8*E10</f>
        <v>4299.6000000000004</v>
      </c>
      <c r="G11" s="8">
        <v>0</v>
      </c>
      <c r="H11" s="8">
        <f>H8*E10</f>
        <v>6449.4000000000005</v>
      </c>
      <c r="I11" s="8">
        <f>E10</f>
        <v>2149.8000000000002</v>
      </c>
      <c r="J11" s="8">
        <f>J8*E10</f>
        <v>13414.752000000002</v>
      </c>
      <c r="K11" s="8">
        <f>K8*E10</f>
        <v>11952.888000000001</v>
      </c>
      <c r="L11" s="8">
        <f>L8*E10</f>
        <v>0</v>
      </c>
      <c r="M11" s="8">
        <f>E10*M8</f>
        <v>7739.2800000000007</v>
      </c>
      <c r="N11" s="8">
        <v>0</v>
      </c>
      <c r="O11" s="8">
        <f>E10*O8</f>
        <v>0</v>
      </c>
      <c r="P11" s="8">
        <f>E10*P8</f>
        <v>214.98000000000002</v>
      </c>
      <c r="Q11" s="8">
        <f>E10*Q8</f>
        <v>214.98000000000002</v>
      </c>
      <c r="R11" s="8">
        <v>0</v>
      </c>
      <c r="S11" s="8">
        <v>40846.200000000004</v>
      </c>
    </row>
    <row r="12" spans="1:19" x14ac:dyDescent="0.25">
      <c r="A12" s="101" t="s">
        <v>33</v>
      </c>
      <c r="B12" s="101"/>
      <c r="C12" s="101"/>
      <c r="D12" s="101"/>
      <c r="E12" s="102"/>
      <c r="F12" s="86" t="s">
        <v>34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4"/>
    </row>
    <row r="13" spans="1:19" x14ac:dyDescent="0.25">
      <c r="A13" s="90" t="s">
        <v>35</v>
      </c>
      <c r="B13" s="90"/>
      <c r="C13" s="90"/>
      <c r="D13" s="91"/>
      <c r="E13" s="33">
        <v>-380385.66399999941</v>
      </c>
      <c r="F13" s="9"/>
      <c r="G13" s="10"/>
      <c r="H13" s="11"/>
      <c r="I13" s="11"/>
      <c r="J13" s="10"/>
      <c r="K13" s="10"/>
      <c r="L13" s="10"/>
      <c r="M13" s="10"/>
      <c r="N13" s="10"/>
      <c r="O13" s="10"/>
      <c r="P13" s="10"/>
      <c r="Q13" s="10"/>
      <c r="R13" s="10"/>
      <c r="S13" s="12"/>
    </row>
    <row r="14" spans="1:19" x14ac:dyDescent="0.25">
      <c r="A14" s="28"/>
      <c r="B14" s="105" t="s">
        <v>47</v>
      </c>
      <c r="C14" s="105"/>
      <c r="D14" s="29" t="s">
        <v>33</v>
      </c>
      <c r="E14" s="30" t="s">
        <v>48</v>
      </c>
      <c r="F14" s="9"/>
      <c r="G14" s="10"/>
      <c r="H14" s="11"/>
      <c r="I14" s="11"/>
      <c r="J14" s="10"/>
      <c r="K14" s="10"/>
      <c r="L14" s="10"/>
      <c r="M14" s="10"/>
      <c r="N14" s="10"/>
      <c r="O14" s="10"/>
      <c r="P14" s="10"/>
      <c r="Q14" s="10"/>
      <c r="R14" s="10"/>
      <c r="S14" s="12"/>
    </row>
    <row r="15" spans="1:19" x14ac:dyDescent="0.25">
      <c r="A15" s="13" t="s">
        <v>36</v>
      </c>
      <c r="B15" s="94">
        <v>45070.2</v>
      </c>
      <c r="C15" s="106"/>
      <c r="D15" s="31">
        <v>44772.72</v>
      </c>
      <c r="E15" s="21"/>
      <c r="F15" s="14">
        <f>F8*E10</f>
        <v>4299.6000000000004</v>
      </c>
      <c r="G15" s="14">
        <v>0</v>
      </c>
      <c r="H15" s="15">
        <f>H8*E10</f>
        <v>6449.4000000000005</v>
      </c>
      <c r="I15" s="15">
        <v>3500</v>
      </c>
      <c r="J15" s="14">
        <v>13474.925999999999</v>
      </c>
      <c r="K15" s="14">
        <v>10657</v>
      </c>
      <c r="L15" s="14">
        <v>7154.49</v>
      </c>
      <c r="M15" s="14">
        <f>M8*E10</f>
        <v>7739.2800000000007</v>
      </c>
      <c r="N15" s="14">
        <v>0</v>
      </c>
      <c r="O15" s="14">
        <v>0</v>
      </c>
      <c r="P15" s="32">
        <v>0</v>
      </c>
      <c r="Q15" s="32">
        <v>0</v>
      </c>
      <c r="R15" s="14">
        <v>0</v>
      </c>
      <c r="S15" s="16">
        <f t="shared" ref="S15:S16" si="0">SUM(F15:R15)</f>
        <v>53274.695999999996</v>
      </c>
    </row>
    <row r="16" spans="1:19" x14ac:dyDescent="0.25">
      <c r="A16" s="13" t="s">
        <v>37</v>
      </c>
      <c r="B16" s="94">
        <v>45070.2</v>
      </c>
      <c r="C16" s="95"/>
      <c r="D16" s="31">
        <v>40505.24</v>
      </c>
      <c r="E16" s="21"/>
      <c r="F16" s="14">
        <v>4299.6000000000004</v>
      </c>
      <c r="G16" s="14">
        <v>0</v>
      </c>
      <c r="H16" s="15">
        <v>6449.4000000000005</v>
      </c>
      <c r="I16" s="15">
        <v>3500</v>
      </c>
      <c r="J16" s="14">
        <v>13909.0128</v>
      </c>
      <c r="K16" s="14">
        <v>10657</v>
      </c>
      <c r="L16" s="14">
        <v>7440.6696000000002</v>
      </c>
      <c r="M16" s="14">
        <v>7739.2800000000007</v>
      </c>
      <c r="N16" s="14">
        <v>0</v>
      </c>
      <c r="O16" s="14">
        <v>0</v>
      </c>
      <c r="P16" s="32">
        <f>7076+2250</f>
        <v>9326</v>
      </c>
      <c r="Q16" s="32">
        <v>0</v>
      </c>
      <c r="R16" s="14">
        <v>0</v>
      </c>
      <c r="S16" s="16">
        <f t="shared" si="0"/>
        <v>63320.962399999997</v>
      </c>
    </row>
    <row r="17" spans="1:19" x14ac:dyDescent="0.25">
      <c r="A17" s="13" t="s">
        <v>7</v>
      </c>
      <c r="B17" s="94"/>
      <c r="C17" s="95"/>
      <c r="D17" s="31"/>
      <c r="E17" s="21"/>
      <c r="F17" s="14"/>
      <c r="G17" s="14"/>
      <c r="H17" s="15"/>
      <c r="I17" s="15"/>
      <c r="J17" s="14"/>
      <c r="K17" s="14"/>
      <c r="L17" s="14"/>
      <c r="M17" s="14"/>
      <c r="N17" s="14"/>
      <c r="O17" s="14"/>
      <c r="P17" s="32"/>
      <c r="Q17" s="32"/>
      <c r="R17" s="14"/>
      <c r="S17" s="16"/>
    </row>
    <row r="18" spans="1:19" x14ac:dyDescent="0.25">
      <c r="A18" s="13" t="s">
        <v>38</v>
      </c>
      <c r="B18" s="94"/>
      <c r="C18" s="95"/>
      <c r="D18" s="31"/>
      <c r="E18" s="21"/>
      <c r="F18" s="14"/>
      <c r="G18" s="14"/>
      <c r="H18" s="15"/>
      <c r="I18" s="15"/>
      <c r="J18" s="14"/>
      <c r="K18" s="14"/>
      <c r="L18" s="14"/>
      <c r="M18" s="14"/>
      <c r="N18" s="14"/>
      <c r="O18" s="14"/>
      <c r="P18" s="32"/>
      <c r="Q18" s="32"/>
      <c r="R18" s="14"/>
      <c r="S18" s="16"/>
    </row>
    <row r="19" spans="1:19" x14ac:dyDescent="0.25">
      <c r="A19" s="13" t="s">
        <v>13</v>
      </c>
      <c r="B19" s="94"/>
      <c r="C19" s="95"/>
      <c r="D19" s="31"/>
      <c r="E19" s="21"/>
      <c r="F19" s="14"/>
      <c r="G19" s="14"/>
      <c r="H19" s="15"/>
      <c r="I19" s="15"/>
      <c r="J19" s="14"/>
      <c r="K19" s="14"/>
      <c r="L19" s="14"/>
      <c r="M19" s="14"/>
      <c r="N19" s="14"/>
      <c r="O19" s="14"/>
      <c r="P19" s="32"/>
      <c r="Q19" s="32"/>
      <c r="R19" s="14"/>
      <c r="S19" s="16"/>
    </row>
    <row r="20" spans="1:19" x14ac:dyDescent="0.25">
      <c r="A20" s="13" t="s">
        <v>9</v>
      </c>
      <c r="B20" s="94"/>
      <c r="C20" s="95"/>
      <c r="D20" s="31"/>
      <c r="E20" s="21"/>
      <c r="F20" s="14"/>
      <c r="G20" s="14"/>
      <c r="H20" s="15"/>
      <c r="I20" s="15"/>
      <c r="J20" s="14"/>
      <c r="K20" s="14"/>
      <c r="L20" s="14"/>
      <c r="M20" s="14"/>
      <c r="N20" s="14"/>
      <c r="O20" s="14"/>
      <c r="P20" s="32"/>
      <c r="Q20" s="32"/>
      <c r="R20" s="14"/>
      <c r="S20" s="16"/>
    </row>
    <row r="21" spans="1:19" x14ac:dyDescent="0.25">
      <c r="A21" s="13" t="s">
        <v>8</v>
      </c>
      <c r="B21" s="94"/>
      <c r="C21" s="95"/>
      <c r="D21" s="31"/>
      <c r="E21" s="21"/>
      <c r="F21" s="14"/>
      <c r="G21" s="14"/>
      <c r="H21" s="15"/>
      <c r="I21" s="15"/>
      <c r="J21" s="14"/>
      <c r="K21" s="14"/>
      <c r="L21" s="14"/>
      <c r="M21" s="14"/>
      <c r="N21" s="14"/>
      <c r="O21" s="14"/>
      <c r="P21" s="32"/>
      <c r="Q21" s="32"/>
      <c r="R21" s="14"/>
      <c r="S21" s="16"/>
    </row>
    <row r="22" spans="1:19" x14ac:dyDescent="0.25">
      <c r="A22" s="13" t="s">
        <v>11</v>
      </c>
      <c r="B22" s="94"/>
      <c r="C22" s="95"/>
      <c r="D22" s="31"/>
      <c r="E22" s="21"/>
      <c r="F22" s="14"/>
      <c r="G22" s="14"/>
      <c r="H22" s="15"/>
      <c r="I22" s="15"/>
      <c r="J22" s="14"/>
      <c r="K22" s="14"/>
      <c r="L22" s="14"/>
      <c r="M22" s="14"/>
      <c r="N22" s="14"/>
      <c r="O22" s="14"/>
      <c r="P22" s="32"/>
      <c r="Q22" s="32"/>
      <c r="R22" s="14"/>
      <c r="S22" s="16"/>
    </row>
    <row r="23" spans="1:19" x14ac:dyDescent="0.25">
      <c r="A23" s="13" t="s">
        <v>39</v>
      </c>
      <c r="B23" s="94"/>
      <c r="C23" s="95"/>
      <c r="D23" s="31"/>
      <c r="E23" s="21"/>
      <c r="F23" s="14"/>
      <c r="G23" s="14"/>
      <c r="H23" s="15"/>
      <c r="I23" s="15"/>
      <c r="J23" s="14"/>
      <c r="K23" s="14"/>
      <c r="L23" s="14"/>
      <c r="M23" s="14"/>
      <c r="N23" s="14"/>
      <c r="O23" s="14"/>
      <c r="P23" s="32"/>
      <c r="Q23" s="32"/>
      <c r="R23" s="14"/>
      <c r="S23" s="16"/>
    </row>
    <row r="24" spans="1:19" x14ac:dyDescent="0.25">
      <c r="A24" s="13" t="s">
        <v>40</v>
      </c>
      <c r="B24" s="94"/>
      <c r="C24" s="95"/>
      <c r="D24" s="31"/>
      <c r="E24" s="21"/>
      <c r="F24" s="14"/>
      <c r="G24" s="14"/>
      <c r="H24" s="15"/>
      <c r="I24" s="15"/>
      <c r="J24" s="14"/>
      <c r="K24" s="14"/>
      <c r="L24" s="14"/>
      <c r="M24" s="14"/>
      <c r="N24" s="14"/>
      <c r="O24" s="14"/>
      <c r="P24" s="32"/>
      <c r="Q24" s="32"/>
      <c r="R24" s="14"/>
      <c r="S24" s="16"/>
    </row>
    <row r="25" spans="1:19" x14ac:dyDescent="0.25">
      <c r="A25" s="13" t="s">
        <v>41</v>
      </c>
      <c r="B25" s="94"/>
      <c r="C25" s="95"/>
      <c r="D25" s="31"/>
      <c r="E25" s="21"/>
      <c r="F25" s="14"/>
      <c r="G25" s="14"/>
      <c r="H25" s="15"/>
      <c r="I25" s="15"/>
      <c r="J25" s="14"/>
      <c r="K25" s="14"/>
      <c r="L25" s="14"/>
      <c r="M25" s="14"/>
      <c r="N25" s="14"/>
      <c r="O25" s="14"/>
      <c r="P25" s="32"/>
      <c r="Q25" s="32"/>
      <c r="R25" s="14"/>
      <c r="S25" s="16"/>
    </row>
    <row r="26" spans="1:19" x14ac:dyDescent="0.25">
      <c r="A26" s="13" t="s">
        <v>42</v>
      </c>
      <c r="B26" s="94"/>
      <c r="C26" s="95"/>
      <c r="D26" s="31"/>
      <c r="E26" s="21"/>
      <c r="F26" s="14"/>
      <c r="G26" s="14"/>
      <c r="H26" s="15"/>
      <c r="I26" s="15"/>
      <c r="J26" s="14"/>
      <c r="K26" s="14"/>
      <c r="L26" s="14"/>
      <c r="M26" s="14"/>
      <c r="N26" s="14"/>
      <c r="O26" s="14"/>
      <c r="P26" s="32"/>
      <c r="Q26" s="32"/>
      <c r="R26" s="14"/>
      <c r="S26" s="16"/>
    </row>
    <row r="27" spans="1:19" x14ac:dyDescent="0.25">
      <c r="A27" s="17" t="s">
        <v>58</v>
      </c>
      <c r="B27" s="94">
        <v>0</v>
      </c>
      <c r="C27" s="95"/>
      <c r="D27" s="31">
        <f>600</f>
        <v>600</v>
      </c>
      <c r="E27" s="2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32"/>
      <c r="Q27" s="32"/>
      <c r="R27" s="14"/>
      <c r="S27" s="16"/>
    </row>
    <row r="28" spans="1:19" x14ac:dyDescent="0.25">
      <c r="A28" s="18" t="s">
        <v>2</v>
      </c>
      <c r="B28" s="92">
        <f>SUM(B15:B27)</f>
        <v>90140.4</v>
      </c>
      <c r="C28" s="93"/>
      <c r="D28" s="26">
        <f>SUM(D15:D27)</f>
        <v>85877.959999999992</v>
      </c>
      <c r="E28" s="19"/>
      <c r="F28" s="19">
        <f t="shared" ref="F28:S28" si="1">SUM(F15:F27)</f>
        <v>8599.2000000000007</v>
      </c>
      <c r="G28" s="19">
        <f t="shared" si="1"/>
        <v>0</v>
      </c>
      <c r="H28" s="19">
        <f t="shared" si="1"/>
        <v>12898.800000000001</v>
      </c>
      <c r="I28" s="19">
        <f t="shared" si="1"/>
        <v>7000</v>
      </c>
      <c r="J28" s="19">
        <f t="shared" si="1"/>
        <v>27383.9388</v>
      </c>
      <c r="K28" s="19">
        <f t="shared" si="1"/>
        <v>21314</v>
      </c>
      <c r="L28" s="19">
        <f t="shared" si="1"/>
        <v>14595.159599999999</v>
      </c>
      <c r="M28" s="19">
        <f t="shared" si="1"/>
        <v>15478.560000000001</v>
      </c>
      <c r="N28" s="19">
        <f t="shared" si="1"/>
        <v>0</v>
      </c>
      <c r="O28" s="19">
        <f t="shared" si="1"/>
        <v>0</v>
      </c>
      <c r="P28" s="26">
        <f t="shared" si="1"/>
        <v>9326</v>
      </c>
      <c r="Q28" s="26">
        <f t="shared" si="1"/>
        <v>0</v>
      </c>
      <c r="R28" s="19">
        <f t="shared" si="1"/>
        <v>0</v>
      </c>
      <c r="S28" s="20">
        <f t="shared" si="1"/>
        <v>116595.65839999999</v>
      </c>
    </row>
    <row r="29" spans="1:19" x14ac:dyDescent="0.2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4" t="s">
        <v>43</v>
      </c>
      <c r="R29" s="87">
        <f>E13+D28-S28</f>
        <v>-411103.3623999994</v>
      </c>
      <c r="S29" s="87"/>
    </row>
    <row r="31" spans="1:19" x14ac:dyDescent="0.25"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2"/>
      <c r="R31" s="42"/>
      <c r="S31" s="43"/>
    </row>
  </sheetData>
  <mergeCells count="46">
    <mergeCell ref="B25:C25"/>
    <mergeCell ref="B26:C26"/>
    <mergeCell ref="B27:C27"/>
    <mergeCell ref="B28:C28"/>
    <mergeCell ref="R29:S29"/>
    <mergeCell ref="A11:E11"/>
    <mergeCell ref="B24:C24"/>
    <mergeCell ref="A13:D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12:E12"/>
    <mergeCell ref="G6:G7"/>
    <mergeCell ref="F12:S12"/>
    <mergeCell ref="I6:I7"/>
    <mergeCell ref="J6:J7"/>
    <mergeCell ref="K6:K7"/>
    <mergeCell ref="L6:L7"/>
    <mergeCell ref="M6:M7"/>
    <mergeCell ref="N6:O6"/>
    <mergeCell ref="H6:H7"/>
    <mergeCell ref="F10:O10"/>
    <mergeCell ref="P10:Q10"/>
    <mergeCell ref="B9:D9"/>
    <mergeCell ref="A10:D10"/>
    <mergeCell ref="A2:S2"/>
    <mergeCell ref="A3:S3"/>
    <mergeCell ref="A4:E4"/>
    <mergeCell ref="F4:R4"/>
    <mergeCell ref="B5:E5"/>
    <mergeCell ref="F5:O5"/>
    <mergeCell ref="P5:Q6"/>
    <mergeCell ref="R5:R7"/>
    <mergeCell ref="S5:S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3:R18"/>
  <sheetViews>
    <sheetView workbookViewId="0">
      <selection activeCell="C28" sqref="C28"/>
    </sheetView>
  </sheetViews>
  <sheetFormatPr defaultRowHeight="13.2" x14ac:dyDescent="0.25"/>
  <sheetData>
    <row r="3" spans="1:18" x14ac:dyDescent="0.25">
      <c r="A3" s="56" t="s">
        <v>63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x14ac:dyDescent="0.25">
      <c r="A4" s="45" t="s">
        <v>3</v>
      </c>
      <c r="B4" s="46"/>
      <c r="C4" s="47"/>
      <c r="D4" s="45"/>
      <c r="E4" s="46"/>
      <c r="F4" s="46"/>
      <c r="G4" s="46"/>
      <c r="H4" s="46"/>
      <c r="I4" s="46"/>
      <c r="J4" s="46"/>
      <c r="K4" s="46"/>
      <c r="L4" s="46"/>
      <c r="M4" s="46"/>
      <c r="N4" s="47"/>
      <c r="O4" s="1" t="s">
        <v>4</v>
      </c>
      <c r="P4" s="1" t="s">
        <v>5</v>
      </c>
      <c r="Q4" s="51" t="s">
        <v>14</v>
      </c>
      <c r="R4" s="52"/>
    </row>
    <row r="5" spans="1:18" ht="26.4" x14ac:dyDescent="0.25">
      <c r="A5" s="53" t="s">
        <v>12</v>
      </c>
      <c r="B5" s="54"/>
      <c r="C5" s="55"/>
      <c r="D5" s="48" t="s">
        <v>66</v>
      </c>
      <c r="E5" s="49"/>
      <c r="F5" s="49"/>
      <c r="G5" s="49"/>
      <c r="H5" s="49"/>
      <c r="I5" s="49"/>
      <c r="J5" s="49"/>
      <c r="K5" s="49"/>
      <c r="L5" s="49"/>
      <c r="M5" s="49"/>
      <c r="N5" s="50"/>
      <c r="O5" s="35" t="s">
        <v>46</v>
      </c>
      <c r="P5" s="36">
        <v>0.01</v>
      </c>
      <c r="Q5" s="88" t="s">
        <v>65</v>
      </c>
      <c r="R5" s="89"/>
    </row>
    <row r="6" spans="1:18" ht="28.5" customHeight="1" x14ac:dyDescent="0.25">
      <c r="A6" s="53"/>
      <c r="B6" s="54"/>
      <c r="C6" s="55"/>
      <c r="D6" s="48" t="s">
        <v>62</v>
      </c>
      <c r="E6" s="49"/>
      <c r="F6" s="49"/>
      <c r="G6" s="49"/>
      <c r="H6" s="49"/>
      <c r="I6" s="49"/>
      <c r="J6" s="49"/>
      <c r="K6" s="49"/>
      <c r="L6" s="49"/>
      <c r="M6" s="49"/>
      <c r="N6" s="50"/>
      <c r="O6" s="35" t="s">
        <v>57</v>
      </c>
      <c r="P6" s="36">
        <v>0.01</v>
      </c>
      <c r="Q6" s="88"/>
      <c r="R6" s="89"/>
    </row>
    <row r="7" spans="1:18" ht="32.25" customHeight="1" x14ac:dyDescent="0.25">
      <c r="A7" s="53"/>
      <c r="B7" s="54"/>
      <c r="C7" s="55"/>
      <c r="D7" s="48" t="s">
        <v>54</v>
      </c>
      <c r="E7" s="49"/>
      <c r="F7" s="49"/>
      <c r="G7" s="49"/>
      <c r="H7" s="49"/>
      <c r="I7" s="49"/>
      <c r="J7" s="49"/>
      <c r="K7" s="49"/>
      <c r="L7" s="49"/>
      <c r="M7" s="49"/>
      <c r="N7" s="50"/>
      <c r="O7" s="35" t="s">
        <v>59</v>
      </c>
      <c r="P7" s="36">
        <v>2</v>
      </c>
      <c r="Q7" s="88"/>
      <c r="R7" s="89"/>
    </row>
    <row r="8" spans="1:18" x14ac:dyDescent="0.25">
      <c r="A8" s="34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 t="s">
        <v>10</v>
      </c>
      <c r="R8" s="34">
        <v>7.0759999999999996</v>
      </c>
    </row>
    <row r="9" spans="1:18" ht="26.4" x14ac:dyDescent="0.25">
      <c r="A9" s="53" t="s">
        <v>12</v>
      </c>
      <c r="B9" s="54"/>
      <c r="C9" s="55"/>
      <c r="D9" s="48" t="s">
        <v>66</v>
      </c>
      <c r="E9" s="49"/>
      <c r="F9" s="49"/>
      <c r="G9" s="49"/>
      <c r="H9" s="49"/>
      <c r="I9" s="49"/>
      <c r="J9" s="49"/>
      <c r="K9" s="49"/>
      <c r="L9" s="49"/>
      <c r="M9" s="49"/>
      <c r="N9" s="50"/>
      <c r="O9" s="35" t="s">
        <v>46</v>
      </c>
      <c r="P9" s="36">
        <v>0.01</v>
      </c>
      <c r="Q9" s="88" t="s">
        <v>67</v>
      </c>
      <c r="R9" s="89"/>
    </row>
    <row r="10" spans="1:18" ht="36.75" customHeight="1" x14ac:dyDescent="0.25">
      <c r="A10" s="53"/>
      <c r="B10" s="54"/>
      <c r="C10" s="55"/>
      <c r="D10" s="48" t="s">
        <v>62</v>
      </c>
      <c r="E10" s="49"/>
      <c r="F10" s="49"/>
      <c r="G10" s="49"/>
      <c r="H10" s="49"/>
      <c r="I10" s="49"/>
      <c r="J10" s="49"/>
      <c r="K10" s="49"/>
      <c r="L10" s="49"/>
      <c r="M10" s="49"/>
      <c r="N10" s="50"/>
      <c r="O10" s="35" t="s">
        <v>57</v>
      </c>
      <c r="P10" s="36">
        <v>0.01</v>
      </c>
      <c r="Q10" s="88"/>
      <c r="R10" s="89"/>
    </row>
    <row r="11" spans="1:18" x14ac:dyDescent="0.25">
      <c r="A11" s="34" t="s">
        <v>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 t="s">
        <v>10</v>
      </c>
      <c r="R11" s="44">
        <v>2.25</v>
      </c>
    </row>
    <row r="16" spans="1:18" x14ac:dyDescent="0.25">
      <c r="E16" t="s">
        <v>60</v>
      </c>
    </row>
    <row r="18" spans="5:6" x14ac:dyDescent="0.25">
      <c r="E18" t="s">
        <v>44</v>
      </c>
      <c r="F18" t="s">
        <v>45</v>
      </c>
    </row>
  </sheetData>
  <mergeCells count="19">
    <mergeCell ref="A7:C7"/>
    <mergeCell ref="D7:N7"/>
    <mergeCell ref="Q7:R7"/>
    <mergeCell ref="A6:C6"/>
    <mergeCell ref="D6:N6"/>
    <mergeCell ref="Q6:R6"/>
    <mergeCell ref="A3:R3"/>
    <mergeCell ref="A4:C4"/>
    <mergeCell ref="D4:N4"/>
    <mergeCell ref="Q4:R4"/>
    <mergeCell ref="A5:C5"/>
    <mergeCell ref="D5:N5"/>
    <mergeCell ref="Q5:R5"/>
    <mergeCell ref="A9:C9"/>
    <mergeCell ref="D9:N9"/>
    <mergeCell ref="Q9:R9"/>
    <mergeCell ref="A10:C10"/>
    <mergeCell ref="D10:N10"/>
    <mergeCell ref="Q10:R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</vt:lpstr>
      <vt:lpstr>работы 2024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Елена Дворянская</cp:lastModifiedBy>
  <cp:lastPrinted>2021-09-20T05:42:45Z</cp:lastPrinted>
  <dcterms:created xsi:type="dcterms:W3CDTF">2007-02-04T12:22:59Z</dcterms:created>
  <dcterms:modified xsi:type="dcterms:W3CDTF">2024-04-15T05:24:50Z</dcterms:modified>
</cp:coreProperties>
</file>