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8" windowWidth="12228" windowHeight="3972" activeTab="0"/>
  </bookViews>
  <sheets>
    <sheet name="2024" sheetId="1" r:id="rId1"/>
    <sheet name="работы 2024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1100-ремонт слухового окна выхода на кровлю</t>
        </r>
      </text>
    </comment>
    <comment ref="G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1 марта</t>
        </r>
      </text>
    </comment>
    <comment ref="N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320-пленка</t>
        </r>
      </text>
    </comment>
  </commentList>
</comments>
</file>

<file path=xl/sharedStrings.xml><?xml version="1.0" encoding="utf-8"?>
<sst xmlns="http://schemas.openxmlformats.org/spreadsheetml/2006/main" count="117" uniqueCount="74">
  <si>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</si>
  <si>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</si>
  <si>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</si>
  <si>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</si>
  <si>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</si>
  <si>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</si>
  <si>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</si>
  <si>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</si>
  <si>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Месяц</t>
  </si>
  <si>
    <t>кол-во</t>
  </si>
  <si>
    <t>ИТОГО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</si>
  <si>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</si>
  <si>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</si>
  <si>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</si>
  <si>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</si>
  <si>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</si>
  <si>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</si>
  <si>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</si>
  <si>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х/в</t>
  </si>
  <si>
    <t>Место провед-я работ</t>
  </si>
  <si>
    <t>тыс.руб.</t>
  </si>
  <si>
    <t>ед.изм.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</si>
  <si>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</si>
  <si>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</si>
  <si>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</si>
  <si>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</si>
  <si>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</si>
  <si>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</si>
  <si>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</si>
  <si>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</si>
  <si>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</si>
  <si>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</si>
  <si>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</si>
  <si>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</si>
  <si>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</si>
  <si>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</si>
  <si>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</si>
  <si>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</si>
  <si>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</si>
  <si>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</si>
  <si>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</si>
  <si>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</si>
  <si>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</si>
  <si>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</si>
  <si>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</si>
  <si>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</si>
  <si>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</si>
  <si>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</si>
  <si>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</si>
  <si>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</si>
  <si>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</si>
  <si>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</si>
  <si>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</si>
  <si>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</si>
  <si>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</si>
  <si>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</si>
  <si>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</si>
  <si>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</si>
  <si>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</si>
  <si>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</si>
  <si>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</si>
  <si>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эл-во</t>
  </si>
  <si>
    <t>г/в</t>
  </si>
  <si>
    <t>Прокладка внутренних трубопроводов канализации из полипропиленовых труб диаметром: 110 мм</t>
  </si>
  <si>
    <t>Установка полиэтиленовых фасонных частей: отводов, колен, патрубков, переходов,компенсаторов,ревизий,п/отводов</t>
  </si>
  <si>
    <t>Работы по уборке придомовой территории</t>
  </si>
  <si>
    <t>общехозяйственные расходы</t>
  </si>
  <si>
    <t>100 м трубопровода</t>
  </si>
  <si>
    <t>10 фасонных частей</t>
  </si>
  <si>
    <t>Перечень выполненных работ по сметам за 2024 год по дому Быкова 83/1</t>
  </si>
  <si>
    <t>Информация о доходах и расходах по дому __Быкова 83/1__на 2024год.</t>
  </si>
  <si>
    <t>ремонт слухового окна выхода на кровлю</t>
  </si>
  <si>
    <t>пленка</t>
  </si>
  <si>
    <t>кв.120(ремонт стояка канализации)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</si>
</sst>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0.000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_р_._-;\-* #,##0.000_р_._-;_-* &quot;-&quot;?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_р_."/>
    <numFmt numFmtId="187" formatCode="#,##0.00&quot;р.&quot;"/>
    <numFmt numFmtId="188" formatCode="#,##0&quot;р.&quot;"/>
    <numFmt numFmtId="189" formatCode="#,##0.0_р_."/>
    <numFmt numFmtId="190" formatCode="#,##0_р_."/>
    <numFmt numFmtId="191" formatCode="0.0000"/>
    <numFmt numFmtId="192" formatCode="0.0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3" borderId="11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6" fillId="7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4" fontId="8" fillId="33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8" fillId="36" borderId="10" xfId="0" applyNumberFormat="1" applyFont="1" applyFill="1" applyBorder="1" applyAlignment="1">
      <alignment horizontal="left"/>
    </xf>
    <xf numFmtId="174" fontId="6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8" fillId="12" borderId="10" xfId="0" applyNumberFormat="1" applyFont="1" applyFill="1" applyBorder="1" applyAlignment="1">
      <alignment horizontal="left" wrapText="1"/>
    </xf>
    <xf numFmtId="174" fontId="1" fillId="9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0" fillId="32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12" fillId="34" borderId="17" xfId="0" applyNumberFormat="1" applyFont="1" applyFill="1" applyBorder="1" applyAlignment="1">
      <alignment wrapText="1"/>
    </xf>
    <xf numFmtId="2" fontId="8" fillId="34" borderId="14" xfId="0" applyNumberFormat="1" applyFont="1" applyFill="1" applyBorder="1" applyAlignment="1">
      <alignment vertical="top"/>
    </xf>
    <xf numFmtId="2" fontId="8" fillId="34" borderId="16" xfId="0" applyNumberFormat="1" applyFont="1" applyFill="1" applyBorder="1" applyAlignment="1">
      <alignment vertical="top"/>
    </xf>
    <xf numFmtId="4" fontId="8" fillId="34" borderId="1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180" fontId="5" fillId="37" borderId="0" xfId="0" applyNumberFormat="1" applyFont="1" applyFill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5" fillId="0" borderId="17" xfId="0" applyNumberFormat="1" applyFont="1" applyBorder="1" applyAlignment="1">
      <alignment horizontal="center"/>
    </xf>
    <xf numFmtId="2" fontId="5" fillId="6" borderId="1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74" fontId="7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8" borderId="17" xfId="0" applyNumberFormat="1" applyFont="1" applyFill="1" applyBorder="1" applyAlignment="1">
      <alignment horizontal="center"/>
    </xf>
    <xf numFmtId="174" fontId="1" fillId="38" borderId="16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wrapText="1"/>
    </xf>
    <xf numFmtId="0" fontId="0" fillId="38" borderId="16" xfId="0" applyFill="1" applyBorder="1" applyAlignment="1">
      <alignment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R42"/>
  <sheetViews>
    <sheetView tabSelected="1" zoomScalePageLayoutView="0" workbookViewId="0" topLeftCell="A1">
      <selection activeCell="J13" sqref="J13"/>
    </sheetView>
  </sheetViews>
  <sheetFormatPr defaultColWidth="9.00390625" defaultRowHeight="12.75"/>
  <sheetData>
    <row r="2" spans="1:18" ht="15.7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2.75">
      <c r="A4" s="76"/>
      <c r="B4" s="112"/>
      <c r="C4" s="112"/>
      <c r="D4" s="112"/>
      <c r="E4" s="113"/>
      <c r="F4" s="63" t="s">
        <v>24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4"/>
      <c r="R4" s="3"/>
    </row>
    <row r="5" spans="1:18" ht="12.75">
      <c r="A5" s="8"/>
      <c r="B5" s="114" t="s">
        <v>25</v>
      </c>
      <c r="C5" s="115"/>
      <c r="D5" s="115"/>
      <c r="E5" s="116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9" t="s">
        <v>26</v>
      </c>
      <c r="P5" s="80"/>
      <c r="Q5" s="83" t="s">
        <v>27</v>
      </c>
      <c r="R5" s="86" t="s">
        <v>10</v>
      </c>
    </row>
    <row r="6" spans="1:18" ht="12.75">
      <c r="A6" s="9"/>
      <c r="B6" s="71" t="s">
        <v>28</v>
      </c>
      <c r="C6" s="71" t="s">
        <v>4</v>
      </c>
      <c r="D6" s="71" t="s">
        <v>56</v>
      </c>
      <c r="E6" s="73"/>
      <c r="F6" s="69" t="s">
        <v>29</v>
      </c>
      <c r="G6" s="69" t="s">
        <v>65</v>
      </c>
      <c r="H6" s="69" t="s">
        <v>30</v>
      </c>
      <c r="I6" s="69" t="s">
        <v>31</v>
      </c>
      <c r="J6" s="69" t="s">
        <v>32</v>
      </c>
      <c r="K6" s="69" t="s">
        <v>33</v>
      </c>
      <c r="L6" s="69" t="s">
        <v>66</v>
      </c>
      <c r="M6" s="105" t="s">
        <v>34</v>
      </c>
      <c r="N6" s="106"/>
      <c r="O6" s="81"/>
      <c r="P6" s="82"/>
      <c r="Q6" s="84"/>
      <c r="R6" s="87"/>
    </row>
    <row r="7" spans="1:18" ht="84">
      <c r="A7" s="11"/>
      <c r="B7" s="72"/>
      <c r="C7" s="72"/>
      <c r="D7" s="72"/>
      <c r="E7" s="74"/>
      <c r="F7" s="70"/>
      <c r="G7" s="70"/>
      <c r="H7" s="70"/>
      <c r="I7" s="70"/>
      <c r="J7" s="70"/>
      <c r="K7" s="70"/>
      <c r="L7" s="70"/>
      <c r="M7" s="18" t="s">
        <v>57</v>
      </c>
      <c r="N7" s="18" t="s">
        <v>60</v>
      </c>
      <c r="O7" s="10" t="s">
        <v>35</v>
      </c>
      <c r="P7" s="10" t="s">
        <v>36</v>
      </c>
      <c r="Q7" s="85"/>
      <c r="R7" s="88"/>
    </row>
    <row r="8" spans="1:18" ht="12.75">
      <c r="A8" s="44" t="s">
        <v>58</v>
      </c>
      <c r="B8" s="45"/>
      <c r="C8" s="45"/>
      <c r="D8" s="46"/>
      <c r="E8" s="47">
        <v>23</v>
      </c>
      <c r="F8" s="49">
        <v>2</v>
      </c>
      <c r="G8" s="49">
        <v>1.69</v>
      </c>
      <c r="H8" s="49">
        <v>3.4</v>
      </c>
      <c r="I8" s="49">
        <v>0.2</v>
      </c>
      <c r="J8" s="49">
        <v>2.77</v>
      </c>
      <c r="K8" s="49">
        <v>1.9</v>
      </c>
      <c r="L8" s="49">
        <v>3.6</v>
      </c>
      <c r="M8" s="49">
        <v>0</v>
      </c>
      <c r="N8" s="49">
        <v>0.14</v>
      </c>
      <c r="O8" s="50">
        <v>2</v>
      </c>
      <c r="P8" s="50">
        <v>2</v>
      </c>
      <c r="Q8" s="48">
        <v>3.3</v>
      </c>
      <c r="R8" s="48">
        <f>SUM(F8:Q8)</f>
        <v>23.000000000000004</v>
      </c>
    </row>
    <row r="9" spans="1:18" ht="24">
      <c r="A9" s="107" t="s">
        <v>37</v>
      </c>
      <c r="B9" s="108"/>
      <c r="C9" s="108"/>
      <c r="D9" s="109"/>
      <c r="E9" s="19">
        <v>5738.4</v>
      </c>
      <c r="F9" s="105" t="s">
        <v>38</v>
      </c>
      <c r="G9" s="110"/>
      <c r="H9" s="110"/>
      <c r="I9" s="110"/>
      <c r="J9" s="110"/>
      <c r="K9" s="110"/>
      <c r="L9" s="110"/>
      <c r="M9" s="110"/>
      <c r="N9" s="106"/>
      <c r="O9" s="117" t="s">
        <v>39</v>
      </c>
      <c r="P9" s="118"/>
      <c r="Q9" s="20" t="s">
        <v>40</v>
      </c>
      <c r="R9" s="20"/>
    </row>
    <row r="10" spans="1:18" ht="12.75">
      <c r="A10" s="95" t="s">
        <v>41</v>
      </c>
      <c r="B10" s="96"/>
      <c r="C10" s="96"/>
      <c r="D10" s="96"/>
      <c r="E10" s="97"/>
      <c r="F10" s="21">
        <f>F8*E9</f>
        <v>11476.8</v>
      </c>
      <c r="G10" s="21">
        <f>G8*E9</f>
        <v>9697.895999999999</v>
      </c>
      <c r="H10" s="21">
        <f>H8*E9</f>
        <v>19510.559999999998</v>
      </c>
      <c r="I10" s="21">
        <f>I8*E9</f>
        <v>1147.68</v>
      </c>
      <c r="J10" s="21">
        <f>J8*E9</f>
        <v>15895.367999999999</v>
      </c>
      <c r="K10" s="21">
        <f>K8*E9</f>
        <v>10902.96</v>
      </c>
      <c r="L10" s="21">
        <f>L8*E9</f>
        <v>20658.239999999998</v>
      </c>
      <c r="M10" s="21">
        <v>0</v>
      </c>
      <c r="N10" s="21">
        <f>E9*N8</f>
        <v>803.376</v>
      </c>
      <c r="O10" s="21">
        <f>O8*E9</f>
        <v>11476.8</v>
      </c>
      <c r="P10" s="21">
        <f>P8*E9</f>
        <v>11476.8</v>
      </c>
      <c r="Q10" s="21">
        <f>Q8*E9</f>
        <v>18936.719999999998</v>
      </c>
      <c r="R10" s="21">
        <f>SUM(F10:Q10)</f>
        <v>131983.19999999998</v>
      </c>
    </row>
    <row r="11" spans="1:18" ht="12.75">
      <c r="A11" s="98" t="s">
        <v>42</v>
      </c>
      <c r="B11" s="98"/>
      <c r="C11" s="98"/>
      <c r="D11" s="98"/>
      <c r="E11" s="99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</row>
    <row r="12" spans="1:18" ht="12.75">
      <c r="A12" s="89" t="s">
        <v>43</v>
      </c>
      <c r="B12" s="89"/>
      <c r="C12" s="89"/>
      <c r="D12" s="90"/>
      <c r="E12" s="16">
        <v>-163085.31825000048</v>
      </c>
      <c r="F12" s="53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4"/>
    </row>
    <row r="13" spans="1:18" ht="12.75">
      <c r="A13" s="25"/>
      <c r="B13" s="103" t="s">
        <v>55</v>
      </c>
      <c r="C13" s="103"/>
      <c r="D13" s="26" t="s">
        <v>42</v>
      </c>
      <c r="E13" s="27" t="s">
        <v>23</v>
      </c>
      <c r="F13" s="53"/>
      <c r="G13" s="22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4"/>
    </row>
    <row r="14" spans="1:18" ht="12.75">
      <c r="A14" s="28" t="s">
        <v>44</v>
      </c>
      <c r="B14" s="93">
        <v>148106.87</v>
      </c>
      <c r="C14" s="104"/>
      <c r="D14" s="29">
        <v>129126.03</v>
      </c>
      <c r="E14" s="30"/>
      <c r="F14" s="31">
        <v>11476.8</v>
      </c>
      <c r="G14" s="31">
        <v>0</v>
      </c>
      <c r="H14" s="32">
        <v>19510.559999999998</v>
      </c>
      <c r="I14" s="31">
        <v>2300</v>
      </c>
      <c r="J14" s="31">
        <v>7000.848</v>
      </c>
      <c r="K14" s="31">
        <v>10925.64</v>
      </c>
      <c r="L14" s="31">
        <v>20658.239999999998</v>
      </c>
      <c r="M14" s="31">
        <f>378.29+3037.93+4328.18</f>
        <v>7744.4</v>
      </c>
      <c r="N14" s="31">
        <v>1100</v>
      </c>
      <c r="O14" s="15">
        <v>0</v>
      </c>
      <c r="P14" s="15">
        <v>0</v>
      </c>
      <c r="Q14" s="31">
        <v>18936.719999999998</v>
      </c>
      <c r="R14" s="33">
        <f>SUM(F14:Q14)</f>
        <v>99653.20799999998</v>
      </c>
    </row>
    <row r="15" spans="1:18" ht="12.75">
      <c r="A15" s="28" t="s">
        <v>45</v>
      </c>
      <c r="B15" s="93">
        <v>139909.21</v>
      </c>
      <c r="C15" s="94"/>
      <c r="D15" s="29">
        <v>129370.88</v>
      </c>
      <c r="E15" s="30"/>
      <c r="F15" s="31">
        <v>11476.8</v>
      </c>
      <c r="G15" s="31">
        <v>0</v>
      </c>
      <c r="H15" s="32">
        <v>19510.559999999998</v>
      </c>
      <c r="I15" s="31">
        <v>2300</v>
      </c>
      <c r="J15" s="31">
        <v>16228.903200000002</v>
      </c>
      <c r="K15" s="31">
        <v>11362.6656</v>
      </c>
      <c r="L15" s="31">
        <v>20658.239999999998</v>
      </c>
      <c r="M15" s="31">
        <f>378.29+3037.93+1752.1135</f>
        <v>5168.3335</v>
      </c>
      <c r="N15" s="31">
        <v>320</v>
      </c>
      <c r="O15" s="15">
        <v>2750</v>
      </c>
      <c r="P15" s="15">
        <v>0</v>
      </c>
      <c r="Q15" s="31">
        <v>18936.719999999998</v>
      </c>
      <c r="R15" s="33">
        <f>SUM(F15:Q15)</f>
        <v>108712.2223</v>
      </c>
    </row>
    <row r="16" spans="1:18" ht="12.75">
      <c r="A16" s="28" t="s">
        <v>2</v>
      </c>
      <c r="B16" s="93"/>
      <c r="C16" s="94"/>
      <c r="D16" s="29"/>
      <c r="E16" s="30"/>
      <c r="F16" s="31"/>
      <c r="G16" s="31">
        <v>11053.8</v>
      </c>
      <c r="H16" s="32"/>
      <c r="I16" s="31"/>
      <c r="J16" s="31"/>
      <c r="K16" s="31"/>
      <c r="L16" s="31"/>
      <c r="M16" s="31"/>
      <c r="N16" s="31"/>
      <c r="O16" s="15"/>
      <c r="P16" s="15"/>
      <c r="Q16" s="31"/>
      <c r="R16" s="33"/>
    </row>
    <row r="17" spans="1:18" ht="12.75">
      <c r="A17" s="28" t="s">
        <v>46</v>
      </c>
      <c r="B17" s="93"/>
      <c r="C17" s="94"/>
      <c r="D17" s="29"/>
      <c r="E17" s="30"/>
      <c r="F17" s="31"/>
      <c r="G17" s="31"/>
      <c r="H17" s="32"/>
      <c r="I17" s="31"/>
      <c r="J17" s="31"/>
      <c r="K17" s="31"/>
      <c r="L17" s="31"/>
      <c r="M17" s="31"/>
      <c r="N17" s="31"/>
      <c r="O17" s="15"/>
      <c r="P17" s="15"/>
      <c r="Q17" s="31"/>
      <c r="R17" s="33"/>
    </row>
    <row r="18" spans="1:18" ht="12.75">
      <c r="A18" s="28" t="s">
        <v>6</v>
      </c>
      <c r="B18" s="93"/>
      <c r="C18" s="94"/>
      <c r="D18" s="29"/>
      <c r="E18" s="30"/>
      <c r="F18" s="31"/>
      <c r="G18" s="31"/>
      <c r="H18" s="32"/>
      <c r="I18" s="31"/>
      <c r="J18" s="31"/>
      <c r="K18" s="31"/>
      <c r="L18" s="31"/>
      <c r="M18" s="31"/>
      <c r="N18" s="31"/>
      <c r="O18" s="15"/>
      <c r="P18" s="15"/>
      <c r="Q18" s="31"/>
      <c r="R18" s="33"/>
    </row>
    <row r="19" spans="1:18" ht="12.75">
      <c r="A19" s="28" t="s">
        <v>7</v>
      </c>
      <c r="B19" s="93"/>
      <c r="C19" s="94"/>
      <c r="D19" s="29"/>
      <c r="E19" s="30"/>
      <c r="F19" s="31"/>
      <c r="G19" s="31"/>
      <c r="H19" s="32"/>
      <c r="I19" s="31"/>
      <c r="J19" s="31"/>
      <c r="K19" s="31"/>
      <c r="L19" s="31"/>
      <c r="M19" s="31"/>
      <c r="N19" s="31"/>
      <c r="O19" s="15"/>
      <c r="P19" s="15"/>
      <c r="Q19" s="31"/>
      <c r="R19" s="33"/>
    </row>
    <row r="20" spans="1:18" ht="12.75">
      <c r="A20" s="28" t="s">
        <v>12</v>
      </c>
      <c r="B20" s="93"/>
      <c r="C20" s="94"/>
      <c r="D20" s="29"/>
      <c r="E20" s="30"/>
      <c r="F20" s="31"/>
      <c r="G20" s="31"/>
      <c r="H20" s="32"/>
      <c r="I20" s="31"/>
      <c r="J20" s="31"/>
      <c r="K20" s="31"/>
      <c r="L20" s="31"/>
      <c r="M20" s="31"/>
      <c r="N20" s="31"/>
      <c r="O20" s="15"/>
      <c r="P20" s="15"/>
      <c r="Q20" s="31"/>
      <c r="R20" s="33"/>
    </row>
    <row r="21" spans="1:18" ht="12.75">
      <c r="A21" s="28" t="s">
        <v>13</v>
      </c>
      <c r="B21" s="93"/>
      <c r="C21" s="94"/>
      <c r="D21" s="29"/>
      <c r="E21" s="30"/>
      <c r="F21" s="31"/>
      <c r="G21" s="31"/>
      <c r="H21" s="32"/>
      <c r="I21" s="31"/>
      <c r="J21" s="31"/>
      <c r="K21" s="31"/>
      <c r="L21" s="31"/>
      <c r="M21" s="31"/>
      <c r="N21" s="31"/>
      <c r="O21" s="15"/>
      <c r="P21" s="15"/>
      <c r="Q21" s="31"/>
      <c r="R21" s="33"/>
    </row>
    <row r="22" spans="1:18" ht="12.75">
      <c r="A22" s="28" t="s">
        <v>47</v>
      </c>
      <c r="B22" s="93"/>
      <c r="C22" s="94"/>
      <c r="D22" s="29"/>
      <c r="E22" s="30"/>
      <c r="F22" s="31"/>
      <c r="G22" s="31"/>
      <c r="H22" s="32"/>
      <c r="I22" s="31"/>
      <c r="J22" s="31"/>
      <c r="K22" s="31"/>
      <c r="L22" s="31"/>
      <c r="M22" s="31"/>
      <c r="N22" s="31"/>
      <c r="O22" s="15"/>
      <c r="P22" s="15"/>
      <c r="Q22" s="31"/>
      <c r="R22" s="33"/>
    </row>
    <row r="23" spans="1:18" ht="12.75">
      <c r="A23" s="28" t="s">
        <v>48</v>
      </c>
      <c r="B23" s="93"/>
      <c r="C23" s="94"/>
      <c r="D23" s="29"/>
      <c r="E23" s="30"/>
      <c r="F23" s="31"/>
      <c r="G23" s="31"/>
      <c r="H23" s="32"/>
      <c r="I23" s="31"/>
      <c r="J23" s="31"/>
      <c r="K23" s="31"/>
      <c r="L23" s="31"/>
      <c r="M23" s="31"/>
      <c r="N23" s="31"/>
      <c r="O23" s="15"/>
      <c r="P23" s="15"/>
      <c r="Q23" s="31"/>
      <c r="R23" s="33"/>
    </row>
    <row r="24" spans="1:18" ht="12.75">
      <c r="A24" s="28" t="s">
        <v>49</v>
      </c>
      <c r="B24" s="93"/>
      <c r="C24" s="94"/>
      <c r="D24" s="29"/>
      <c r="E24" s="30"/>
      <c r="F24" s="31"/>
      <c r="G24" s="31"/>
      <c r="H24" s="32"/>
      <c r="I24" s="31"/>
      <c r="J24" s="31"/>
      <c r="K24" s="31"/>
      <c r="L24" s="31"/>
      <c r="M24" s="31"/>
      <c r="N24" s="31"/>
      <c r="O24" s="15"/>
      <c r="P24" s="15"/>
      <c r="Q24" s="31"/>
      <c r="R24" s="33"/>
    </row>
    <row r="25" spans="1:18" ht="12.75">
      <c r="A25" s="28" t="s">
        <v>50</v>
      </c>
      <c r="B25" s="93"/>
      <c r="C25" s="94"/>
      <c r="D25" s="29"/>
      <c r="E25" s="30"/>
      <c r="F25" s="31"/>
      <c r="G25" s="31"/>
      <c r="H25" s="32"/>
      <c r="I25" s="31"/>
      <c r="J25" s="31"/>
      <c r="K25" s="31"/>
      <c r="L25" s="31"/>
      <c r="M25" s="31"/>
      <c r="N25" s="31"/>
      <c r="O25" s="15"/>
      <c r="P25" s="15"/>
      <c r="Q25" s="31"/>
      <c r="R25" s="33"/>
    </row>
    <row r="26" spans="1:18" ht="23.25">
      <c r="A26" s="34" t="s">
        <v>51</v>
      </c>
      <c r="B26" s="93">
        <v>0</v>
      </c>
      <c r="C26" s="94"/>
      <c r="D26" s="29">
        <f>1800</f>
        <v>1800</v>
      </c>
      <c r="E26" s="35"/>
      <c r="F26" s="31"/>
      <c r="G26" s="31"/>
      <c r="H26" s="31"/>
      <c r="I26" s="31"/>
      <c r="J26" s="31"/>
      <c r="K26" s="31"/>
      <c r="L26" s="31"/>
      <c r="M26" s="31"/>
      <c r="N26" s="31"/>
      <c r="O26" s="15"/>
      <c r="P26" s="15"/>
      <c r="Q26" s="31"/>
      <c r="R26" s="33"/>
    </row>
    <row r="27" spans="1:18" ht="23.25">
      <c r="A27" s="34" t="s">
        <v>59</v>
      </c>
      <c r="B27" s="93">
        <v>0</v>
      </c>
      <c r="C27" s="94"/>
      <c r="D27" s="29">
        <v>0</v>
      </c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15"/>
      <c r="P27" s="15"/>
      <c r="Q27" s="31"/>
      <c r="R27" s="33"/>
    </row>
    <row r="28" spans="1:18" ht="12.75">
      <c r="A28" s="36" t="s">
        <v>5</v>
      </c>
      <c r="B28" s="91">
        <f>SUM(B14:B27)</f>
        <v>288016.07999999996</v>
      </c>
      <c r="C28" s="92"/>
      <c r="D28" s="14">
        <f>SUM(D14:D27)</f>
        <v>260296.91</v>
      </c>
      <c r="E28" s="37"/>
      <c r="F28" s="37">
        <f aca="true" t="shared" si="0" ref="F28:R28">SUM(F14:F27)</f>
        <v>22953.6</v>
      </c>
      <c r="G28" s="37">
        <f t="shared" si="0"/>
        <v>11053.8</v>
      </c>
      <c r="H28" s="37">
        <f t="shared" si="0"/>
        <v>39021.119999999995</v>
      </c>
      <c r="I28" s="37">
        <f t="shared" si="0"/>
        <v>4600</v>
      </c>
      <c r="J28" s="37">
        <f t="shared" si="0"/>
        <v>23229.751200000002</v>
      </c>
      <c r="K28" s="37">
        <f t="shared" si="0"/>
        <v>22288.3056</v>
      </c>
      <c r="L28" s="37">
        <f t="shared" si="0"/>
        <v>41316.479999999996</v>
      </c>
      <c r="M28" s="37">
        <f t="shared" si="0"/>
        <v>12912.733499999998</v>
      </c>
      <c r="N28" s="14">
        <f t="shared" si="0"/>
        <v>1420</v>
      </c>
      <c r="O28" s="14">
        <f t="shared" si="0"/>
        <v>2750</v>
      </c>
      <c r="P28" s="14">
        <f t="shared" si="0"/>
        <v>0</v>
      </c>
      <c r="Q28" s="37">
        <f t="shared" si="0"/>
        <v>37873.439999999995</v>
      </c>
      <c r="R28" s="38">
        <f t="shared" si="0"/>
        <v>208365.43029999998</v>
      </c>
    </row>
    <row r="29" spans="1:18" ht="12.7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" t="s">
        <v>22</v>
      </c>
      <c r="Q29" s="66">
        <f>E12+D28-R28</f>
        <v>-111153.83855000045</v>
      </c>
      <c r="R29" s="66"/>
    </row>
    <row r="30" spans="1:7" ht="12.75">
      <c r="A30" t="s">
        <v>11</v>
      </c>
      <c r="B30">
        <v>1100</v>
      </c>
      <c r="C30" t="s">
        <v>71</v>
      </c>
      <c r="D30" s="6"/>
      <c r="E30" s="6"/>
      <c r="F30" s="51"/>
      <c r="G30" s="6"/>
    </row>
    <row r="31" spans="1:17" ht="12.75">
      <c r="A31" t="s">
        <v>1</v>
      </c>
      <c r="B31">
        <v>320</v>
      </c>
      <c r="C31" t="s">
        <v>72</v>
      </c>
      <c r="D31" s="6"/>
      <c r="E31" s="6"/>
      <c r="F31" s="6"/>
      <c r="G31" s="6"/>
      <c r="I31" s="7" t="s">
        <v>11</v>
      </c>
      <c r="J31" s="7">
        <v>378.29</v>
      </c>
      <c r="K31" s="7" t="s">
        <v>18</v>
      </c>
      <c r="L31" s="7">
        <v>4328.18</v>
      </c>
      <c r="M31" s="7" t="s">
        <v>61</v>
      </c>
      <c r="N31" s="7">
        <v>3037.93</v>
      </c>
      <c r="O31" s="7" t="s">
        <v>62</v>
      </c>
      <c r="P31" s="5"/>
      <c r="Q31" s="43"/>
    </row>
    <row r="32" spans="4:17" ht="12.75">
      <c r="D32" s="6"/>
      <c r="E32" s="6"/>
      <c r="F32" s="6"/>
      <c r="G32" s="6"/>
      <c r="I32" s="7" t="s">
        <v>1</v>
      </c>
      <c r="J32" s="7">
        <v>378.29</v>
      </c>
      <c r="K32" s="7" t="s">
        <v>18</v>
      </c>
      <c r="L32" s="7">
        <v>1752.1135</v>
      </c>
      <c r="M32" s="7" t="s">
        <v>61</v>
      </c>
      <c r="N32" s="7">
        <v>3037.93</v>
      </c>
      <c r="O32" s="7" t="s">
        <v>62</v>
      </c>
      <c r="Q32" s="5"/>
    </row>
    <row r="33" spans="2:18" ht="12.75">
      <c r="B33" s="6"/>
      <c r="D33" s="6"/>
      <c r="E33" s="6"/>
      <c r="F33" s="6"/>
      <c r="G33" s="6"/>
      <c r="I33" s="7" t="s">
        <v>2</v>
      </c>
      <c r="J33" s="7"/>
      <c r="K33" s="7" t="s">
        <v>18</v>
      </c>
      <c r="L33" s="7"/>
      <c r="M33" s="7" t="s">
        <v>61</v>
      </c>
      <c r="N33" s="7"/>
      <c r="O33" s="7" t="s">
        <v>62</v>
      </c>
      <c r="P33" s="5"/>
      <c r="Q33" s="5"/>
      <c r="R33" s="5"/>
    </row>
    <row r="34" spans="2:16" ht="12.75">
      <c r="B34" s="6"/>
      <c r="D34" s="6"/>
      <c r="F34" s="51"/>
      <c r="G34" s="6"/>
      <c r="I34" s="7" t="s">
        <v>3</v>
      </c>
      <c r="J34" s="7"/>
      <c r="K34" s="7" t="s">
        <v>18</v>
      </c>
      <c r="L34" s="7"/>
      <c r="M34" s="7" t="s">
        <v>61</v>
      </c>
      <c r="N34" s="7"/>
      <c r="O34" s="7" t="s">
        <v>62</v>
      </c>
      <c r="P34" s="1"/>
    </row>
    <row r="35" spans="2:16" ht="12.75">
      <c r="B35" s="6"/>
      <c r="D35" s="6"/>
      <c r="E35" s="6"/>
      <c r="F35" s="6"/>
      <c r="G35" s="6"/>
      <c r="I35" s="7" t="s">
        <v>6</v>
      </c>
      <c r="J35" s="7"/>
      <c r="K35" s="7" t="s">
        <v>18</v>
      </c>
      <c r="L35" s="7"/>
      <c r="M35" s="7" t="s">
        <v>61</v>
      </c>
      <c r="N35" s="7"/>
      <c r="O35" s="7" t="s">
        <v>62</v>
      </c>
      <c r="P35" s="17"/>
    </row>
    <row r="36" spans="2:15" ht="12.75">
      <c r="B36" s="6"/>
      <c r="D36" s="52"/>
      <c r="E36" s="6"/>
      <c r="F36" s="6"/>
      <c r="G36" s="6"/>
      <c r="I36" s="7" t="s">
        <v>7</v>
      </c>
      <c r="J36" s="7"/>
      <c r="K36" s="7" t="s">
        <v>18</v>
      </c>
      <c r="L36" s="7"/>
      <c r="M36" s="7" t="s">
        <v>61</v>
      </c>
      <c r="N36" s="7"/>
      <c r="O36" s="7" t="s">
        <v>62</v>
      </c>
    </row>
    <row r="37" spans="4:15" ht="12.75">
      <c r="D37" s="6"/>
      <c r="E37" s="6"/>
      <c r="F37" s="6"/>
      <c r="G37" s="6"/>
      <c r="I37" s="7" t="s">
        <v>12</v>
      </c>
      <c r="J37" s="7"/>
      <c r="K37" s="7" t="s">
        <v>18</v>
      </c>
      <c r="L37" s="7"/>
      <c r="M37" s="7" t="s">
        <v>61</v>
      </c>
      <c r="N37" s="42"/>
      <c r="O37" s="7" t="s">
        <v>62</v>
      </c>
    </row>
    <row r="38" spans="4:15" ht="12.75">
      <c r="D38" s="6"/>
      <c r="E38" s="6"/>
      <c r="F38" s="6"/>
      <c r="G38" s="6"/>
      <c r="I38" s="7" t="s">
        <v>13</v>
      </c>
      <c r="J38" s="7"/>
      <c r="K38" s="7" t="s">
        <v>18</v>
      </c>
      <c r="L38" s="7"/>
      <c r="M38" s="7" t="s">
        <v>61</v>
      </c>
      <c r="N38" s="42"/>
      <c r="O38" s="7" t="s">
        <v>62</v>
      </c>
    </row>
    <row r="39" spans="4:15" ht="12.75">
      <c r="D39" s="6"/>
      <c r="E39" s="6"/>
      <c r="F39" s="6"/>
      <c r="G39" s="6"/>
      <c r="I39" s="7" t="s">
        <v>14</v>
      </c>
      <c r="J39" s="7"/>
      <c r="K39" s="7" t="s">
        <v>18</v>
      </c>
      <c r="L39" s="7"/>
      <c r="M39" s="7" t="s">
        <v>61</v>
      </c>
      <c r="N39" s="42"/>
      <c r="O39" s="7" t="s">
        <v>62</v>
      </c>
    </row>
    <row r="40" spans="4:15" ht="12.75">
      <c r="D40" s="6"/>
      <c r="E40" s="6"/>
      <c r="F40" s="6"/>
      <c r="G40" s="6"/>
      <c r="I40" s="7" t="s">
        <v>15</v>
      </c>
      <c r="J40" s="7"/>
      <c r="K40" s="7" t="s">
        <v>18</v>
      </c>
      <c r="L40" s="7"/>
      <c r="M40" s="7" t="s">
        <v>61</v>
      </c>
      <c r="N40" s="42"/>
      <c r="O40" s="7" t="s">
        <v>62</v>
      </c>
    </row>
    <row r="41" spans="9:15" ht="12.75">
      <c r="I41" s="7" t="s">
        <v>16</v>
      </c>
      <c r="J41" s="7"/>
      <c r="K41" s="7" t="s">
        <v>18</v>
      </c>
      <c r="L41" s="7"/>
      <c r="M41" s="7" t="s">
        <v>61</v>
      </c>
      <c r="N41" s="42"/>
      <c r="O41" s="7" t="s">
        <v>62</v>
      </c>
    </row>
    <row r="42" spans="9:16" ht="12.75">
      <c r="I42" s="7" t="s">
        <v>17</v>
      </c>
      <c r="J42" s="7"/>
      <c r="K42" s="7" t="s">
        <v>18</v>
      </c>
      <c r="L42" s="7"/>
      <c r="M42" s="7" t="s">
        <v>61</v>
      </c>
      <c r="N42" s="42"/>
      <c r="O42" s="7" t="s">
        <v>62</v>
      </c>
      <c r="P42" s="1"/>
    </row>
  </sheetData>
  <sheetProtection/>
  <mergeCells count="45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Q12"/>
  <sheetViews>
    <sheetView zoomScalePageLayoutView="0" workbookViewId="0" topLeftCell="A1">
      <selection activeCell="C17" sqref="C17"/>
    </sheetView>
  </sheetViews>
  <sheetFormatPr defaultColWidth="9.00390625" defaultRowHeight="12.75"/>
  <sheetData>
    <row r="3" spans="1:17" ht="12.7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55" t="s">
        <v>8</v>
      </c>
      <c r="B4" s="56"/>
      <c r="C4" s="57"/>
      <c r="D4" s="55"/>
      <c r="E4" s="56"/>
      <c r="F4" s="56"/>
      <c r="G4" s="56"/>
      <c r="H4" s="56"/>
      <c r="I4" s="56"/>
      <c r="J4" s="56"/>
      <c r="K4" s="56"/>
      <c r="L4" s="56"/>
      <c r="M4" s="57"/>
      <c r="N4" s="4" t="s">
        <v>21</v>
      </c>
      <c r="O4" s="3" t="s">
        <v>9</v>
      </c>
      <c r="P4" s="63" t="s">
        <v>19</v>
      </c>
      <c r="Q4" s="64"/>
    </row>
    <row r="5" spans="1:17" ht="27" customHeight="1">
      <c r="A5" s="61" t="s">
        <v>1</v>
      </c>
      <c r="B5" s="56"/>
      <c r="C5" s="57"/>
      <c r="D5" s="58" t="s">
        <v>64</v>
      </c>
      <c r="E5" s="59"/>
      <c r="F5" s="59"/>
      <c r="G5" s="59"/>
      <c r="H5" s="59"/>
      <c r="I5" s="59"/>
      <c r="J5" s="59"/>
      <c r="K5" s="59"/>
      <c r="L5" s="59"/>
      <c r="M5" s="60"/>
      <c r="N5" s="40" t="s">
        <v>68</v>
      </c>
      <c r="O5" s="41">
        <v>0.2</v>
      </c>
      <c r="P5" s="67" t="s">
        <v>73</v>
      </c>
      <c r="Q5" s="68"/>
    </row>
    <row r="6" spans="1:17" ht="39">
      <c r="A6" s="61"/>
      <c r="B6" s="56"/>
      <c r="C6" s="57"/>
      <c r="D6" s="58" t="s">
        <v>63</v>
      </c>
      <c r="E6" s="59"/>
      <c r="F6" s="59"/>
      <c r="G6" s="59"/>
      <c r="H6" s="59"/>
      <c r="I6" s="59"/>
      <c r="J6" s="59"/>
      <c r="K6" s="59"/>
      <c r="L6" s="59"/>
      <c r="M6" s="60"/>
      <c r="N6" s="40" t="s">
        <v>67</v>
      </c>
      <c r="O6" s="41">
        <v>0.01</v>
      </c>
      <c r="P6" s="67"/>
      <c r="Q6" s="68"/>
    </row>
    <row r="7" spans="1:17" ht="12.75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 t="s">
        <v>20</v>
      </c>
      <c r="Q7" s="54">
        <v>2.75</v>
      </c>
    </row>
    <row r="9" ht="12.75">
      <c r="F9" t="s">
        <v>52</v>
      </c>
    </row>
    <row r="12" spans="6:7" ht="12.75">
      <c r="F12" t="s">
        <v>53</v>
      </c>
      <c r="G12" t="s">
        <v>54</v>
      </c>
    </row>
  </sheetData>
  <sheetProtection/>
  <mergeCells count="10">
    <mergeCell ref="A6:C6"/>
    <mergeCell ref="D6:M6"/>
    <mergeCell ref="P6:Q6"/>
    <mergeCell ref="A3:Q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2022-08-23T10:09:39Z</cp:lastPrinted>
  <dcterms:created xsi:type="dcterms:W3CDTF">2007-02-04T12:22:59Z</dcterms:created>
  <dcterms:modified xsi:type="dcterms:W3CDTF">2024-04-15T05:27:00Z</dcterms:modified>
  <cp:category/>
  <cp:version/>
  <cp:contentType/>
  <cp:contentStatus/>
</cp:coreProperties>
</file>