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<sst xmlns="http://schemas.openxmlformats.org/spreadsheetml/2006/main" count="101" uniqueCount="70">
  <si>
    <t>Содержание</t>
  </si>
  <si>
    <t>ремонт</t>
  </si>
  <si>
    <t>итого</t>
  </si>
  <si>
    <t>июль</t>
  </si>
  <si>
    <t>август</t>
  </si>
  <si>
    <t>Месяц</t>
  </si>
  <si>
    <t>ед. изм.</t>
  </si>
  <si>
    <t>кол-во</t>
  </si>
  <si>
    <t>ИТОГО</t>
  </si>
  <si>
    <t>тыс.руб.</t>
  </si>
  <si>
    <t>сентябрь</t>
  </si>
  <si>
    <t>октябрь</t>
  </si>
  <si>
    <t>Богданова</t>
  </si>
  <si>
    <t>Ремонт отдельными местами рулонного покрытия с промазкой: битумными составами с заменой 1 слоя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</si>
  <si>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</si>
  <si>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</si>
  <si>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</si>
  <si>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</si>
  <si>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</si>
  <si>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</si>
  <si>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</si>
  <si>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январь</t>
  </si>
  <si>
    <t>Место провед-я работ</t>
  </si>
  <si>
    <t>х/в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</si>
  <si>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</si>
  <si>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</si>
  <si>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</si>
  <si>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</si>
  <si>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</si>
  <si>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</si>
  <si>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</si>
  <si>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</si>
  <si>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</si>
  <si>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</si>
  <si>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</si>
  <si>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</si>
  <si>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</si>
  <si>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</si>
  <si>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</si>
  <si>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</si>
  <si>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</si>
  <si>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</si>
  <si>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</si>
  <si>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</si>
  <si>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</si>
  <si>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</si>
  <si>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</si>
  <si>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</si>
  <si>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</si>
  <si>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</si>
  <si>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</si>
  <si>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</si>
  <si>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</si>
  <si>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</si>
  <si>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</si>
  <si>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</si>
  <si>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</si>
  <si>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</si>
  <si>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</si>
  <si>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</si>
  <si>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</si>
  <si>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</si>
  <si>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</si>
  <si>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общехозяйственные расходы</t>
  </si>
  <si>
    <t>100 м2 покрытия</t>
  </si>
  <si>
    <t>Работы по уборке придомовой территории</t>
  </si>
  <si>
    <t>необходимый тариф</t>
  </si>
  <si>
    <t>Информация о доходах и расходах по дому __Гагарина 234__на 2024год.</t>
  </si>
  <si>
    <t>Перечень выполненных работ по сметам за 2024 год по дому Гагарина 234</t>
  </si>
  <si>
    <t>кв.35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</si>
</sst>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  <numFmt numFmtId="199" formatCode="0.0"/>
    <numFmt numFmtId="200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190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8" fillId="33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/>
    </xf>
    <xf numFmtId="2" fontId="5" fillId="13" borderId="14" xfId="0" applyNumberFormat="1" applyFont="1" applyFill="1" applyBorder="1" applyAlignment="1">
      <alignment horizontal="center" vertical="top" wrapText="1"/>
    </xf>
    <xf numFmtId="2" fontId="5" fillId="13" borderId="15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center" vertical="top" wrapText="1"/>
    </xf>
    <xf numFmtId="17" fontId="6" fillId="34" borderId="10" xfId="0" applyNumberFormat="1" applyFont="1" applyFill="1" applyBorder="1" applyAlignment="1">
      <alignment horizontal="left"/>
    </xf>
    <xf numFmtId="189" fontId="5" fillId="13" borderId="10" xfId="0" applyNumberFormat="1" applyFont="1" applyFill="1" applyBorder="1" applyAlignment="1">
      <alignment/>
    </xf>
    <xf numFmtId="189" fontId="5" fillId="13" borderId="13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5" fillId="9" borderId="10" xfId="0" applyNumberFormat="1" applyFont="1" applyFill="1" applyBorder="1" applyAlignment="1">
      <alignment/>
    </xf>
    <xf numFmtId="189" fontId="10" fillId="35" borderId="10" xfId="0" applyNumberFormat="1" applyFont="1" applyFill="1" applyBorder="1" applyAlignment="1">
      <alignment/>
    </xf>
    <xf numFmtId="189" fontId="10" fillId="7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5" fillId="0" borderId="13" xfId="0" applyNumberFormat="1" applyFont="1" applyBorder="1" applyAlignment="1">
      <alignment vertical="top" textRotation="90" wrapText="1"/>
    </xf>
    <xf numFmtId="0" fontId="4" fillId="33" borderId="10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189" fontId="10" fillId="10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189" fontId="5" fillId="9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0" fillId="13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189" fontId="5" fillId="13" borderId="0" xfId="0" applyNumberFormat="1" applyFont="1" applyFill="1" applyBorder="1" applyAlignment="1">
      <alignment/>
    </xf>
    <xf numFmtId="189" fontId="5" fillId="13" borderId="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vertical="top"/>
    </xf>
    <xf numFmtId="0" fontId="11" fillId="33" borderId="17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vertical="top" wrapText="1"/>
    </xf>
    <xf numFmtId="2" fontId="8" fillId="0" borderId="16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" fontId="4" fillId="13" borderId="17" xfId="0" applyNumberFormat="1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left" wrapText="1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89" fontId="9" fillId="0" borderId="18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5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2" fontId="4" fillId="13" borderId="17" xfId="0" applyNumberFormat="1" applyFont="1" applyFill="1" applyBorder="1" applyAlignment="1">
      <alignment horizontal="center" vertical="top" wrapText="1"/>
    </xf>
    <xf numFmtId="2" fontId="4" fillId="13" borderId="14" xfId="0" applyNumberFormat="1" applyFont="1" applyFill="1" applyBorder="1" applyAlignment="1">
      <alignment horizontal="center" vertical="top" wrapText="1"/>
    </xf>
    <xf numFmtId="2" fontId="4" fillId="13" borderId="16" xfId="0" applyNumberFormat="1" applyFont="1" applyFill="1" applyBorder="1" applyAlignment="1">
      <alignment horizontal="center" vertical="top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0" fontId="5" fillId="36" borderId="10" xfId="0" applyFont="1" applyFill="1" applyBorder="1" applyAlignment="1">
      <alignment horizontal="center" wrapText="1"/>
    </xf>
    <xf numFmtId="189" fontId="5" fillId="4" borderId="17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89" fontId="5" fillId="4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189" fontId="5" fillId="35" borderId="17" xfId="0" applyNumberFormat="1" applyFont="1" applyFill="1" applyBorder="1" applyAlignment="1">
      <alignment horizontal="center"/>
    </xf>
    <xf numFmtId="189" fontId="5" fillId="35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3" fillId="6" borderId="15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4"/>
  <sheetViews>
    <sheetView tabSelected="1" zoomScalePageLayoutView="0" workbookViewId="0" topLeftCell="A1">
      <selection activeCell="G31" sqref="G31"/>
    </sheetView>
  </sheetViews>
  <sheetFormatPr defaultColWidth="9.140625" defaultRowHeight="12.75"/>
  <sheetData>
    <row r="2" spans="1:17" ht="15">
      <c r="A2" s="71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2.75">
      <c r="A4" s="73"/>
      <c r="B4" s="74"/>
      <c r="C4" s="74"/>
      <c r="D4" s="74"/>
      <c r="E4" s="75"/>
      <c r="F4" s="67" t="s">
        <v>27</v>
      </c>
      <c r="G4" s="76"/>
      <c r="H4" s="76"/>
      <c r="I4" s="76"/>
      <c r="J4" s="76"/>
      <c r="K4" s="76"/>
      <c r="L4" s="76"/>
      <c r="M4" s="76"/>
      <c r="N4" s="76"/>
      <c r="O4" s="76"/>
      <c r="P4" s="66"/>
      <c r="Q4" s="1"/>
    </row>
    <row r="5" spans="1:17" ht="12.75">
      <c r="A5" s="6"/>
      <c r="B5" s="77" t="s">
        <v>28</v>
      </c>
      <c r="C5" s="78"/>
      <c r="D5" s="78"/>
      <c r="E5" s="79"/>
      <c r="F5" s="80" t="s">
        <v>0</v>
      </c>
      <c r="G5" s="81"/>
      <c r="H5" s="81"/>
      <c r="I5" s="81"/>
      <c r="J5" s="81"/>
      <c r="K5" s="81"/>
      <c r="L5" s="81"/>
      <c r="M5" s="81"/>
      <c r="N5" s="82" t="s">
        <v>29</v>
      </c>
      <c r="O5" s="83"/>
      <c r="P5" s="86" t="s">
        <v>30</v>
      </c>
      <c r="Q5" s="89" t="s">
        <v>8</v>
      </c>
    </row>
    <row r="6" spans="1:17" ht="12.75">
      <c r="A6" s="7"/>
      <c r="B6" s="68" t="s">
        <v>31</v>
      </c>
      <c r="C6" s="68" t="s">
        <v>1</v>
      </c>
      <c r="D6" s="68" t="s">
        <v>32</v>
      </c>
      <c r="E6" s="94" t="s">
        <v>2</v>
      </c>
      <c r="F6" s="92" t="s">
        <v>33</v>
      </c>
      <c r="G6" s="92" t="s">
        <v>65</v>
      </c>
      <c r="H6" s="92" t="s">
        <v>34</v>
      </c>
      <c r="I6" s="92" t="s">
        <v>35</v>
      </c>
      <c r="J6" s="92" t="s">
        <v>36</v>
      </c>
      <c r="K6" s="92" t="s">
        <v>63</v>
      </c>
      <c r="L6" s="99" t="s">
        <v>37</v>
      </c>
      <c r="M6" s="101"/>
      <c r="N6" s="84"/>
      <c r="O6" s="85"/>
      <c r="P6" s="87"/>
      <c r="Q6" s="90"/>
    </row>
    <row r="7" spans="1:17" ht="121.5">
      <c r="A7" s="9"/>
      <c r="B7" s="69"/>
      <c r="C7" s="69"/>
      <c r="D7" s="69"/>
      <c r="E7" s="95"/>
      <c r="F7" s="93"/>
      <c r="G7" s="93"/>
      <c r="H7" s="93"/>
      <c r="I7" s="93"/>
      <c r="J7" s="93"/>
      <c r="K7" s="93"/>
      <c r="L7" s="31" t="s">
        <v>59</v>
      </c>
      <c r="M7" s="31" t="s">
        <v>61</v>
      </c>
      <c r="N7" s="8" t="s">
        <v>38</v>
      </c>
      <c r="O7" s="8" t="s">
        <v>39</v>
      </c>
      <c r="P7" s="88"/>
      <c r="Q7" s="91"/>
    </row>
    <row r="8" spans="1:17" ht="12.75">
      <c r="A8" s="47" t="s">
        <v>60</v>
      </c>
      <c r="B8" s="46"/>
      <c r="C8" s="46"/>
      <c r="D8" s="46"/>
      <c r="E8" s="11">
        <v>19</v>
      </c>
      <c r="F8" s="50">
        <v>2</v>
      </c>
      <c r="G8" s="50">
        <v>2.44</v>
      </c>
      <c r="H8" s="50">
        <v>3.4</v>
      </c>
      <c r="I8" s="50">
        <v>0.45</v>
      </c>
      <c r="J8" s="50">
        <v>3.610452876376989</v>
      </c>
      <c r="K8" s="50">
        <v>3.6</v>
      </c>
      <c r="L8" s="50">
        <v>0</v>
      </c>
      <c r="M8" s="50">
        <v>0</v>
      </c>
      <c r="N8" s="48">
        <v>0.1</v>
      </c>
      <c r="O8" s="48">
        <v>0.1</v>
      </c>
      <c r="P8" s="51">
        <v>3.3</v>
      </c>
      <c r="Q8" s="52">
        <f>SUM(F8:P8)</f>
        <v>19.000452876376986</v>
      </c>
    </row>
    <row r="9" spans="1:17" ht="12.75">
      <c r="A9" s="122" t="s">
        <v>66</v>
      </c>
      <c r="B9" s="123"/>
      <c r="C9" s="123"/>
      <c r="D9" s="124"/>
      <c r="E9" s="11"/>
      <c r="F9" s="50">
        <v>2</v>
      </c>
      <c r="G9" s="50">
        <v>2.87</v>
      </c>
      <c r="H9" s="50">
        <v>3.4</v>
      </c>
      <c r="I9" s="50">
        <v>0.45</v>
      </c>
      <c r="J9" s="50">
        <v>3.61</v>
      </c>
      <c r="K9" s="50">
        <v>3.6</v>
      </c>
      <c r="L9" s="50">
        <v>0</v>
      </c>
      <c r="M9" s="50">
        <v>0.27</v>
      </c>
      <c r="N9" s="53">
        <v>1.5</v>
      </c>
      <c r="O9" s="54">
        <v>1.5</v>
      </c>
      <c r="P9" s="52">
        <v>3.3</v>
      </c>
      <c r="Q9" s="52">
        <f>SUM(F9:P9)</f>
        <v>22.5</v>
      </c>
    </row>
    <row r="10" spans="1:17" ht="20.25">
      <c r="A10" s="96" t="s">
        <v>40</v>
      </c>
      <c r="B10" s="97"/>
      <c r="C10" s="97"/>
      <c r="D10" s="98"/>
      <c r="E10" s="11">
        <v>1879.1</v>
      </c>
      <c r="F10" s="99" t="s">
        <v>41</v>
      </c>
      <c r="G10" s="100"/>
      <c r="H10" s="100"/>
      <c r="I10" s="100"/>
      <c r="J10" s="100"/>
      <c r="K10" s="100"/>
      <c r="L10" s="100"/>
      <c r="M10" s="101"/>
      <c r="N10" s="102" t="s">
        <v>42</v>
      </c>
      <c r="O10" s="103"/>
      <c r="P10" s="10" t="s">
        <v>43</v>
      </c>
      <c r="Q10" s="10"/>
    </row>
    <row r="11" spans="1:17" ht="12.75">
      <c r="A11" s="104" t="s">
        <v>44</v>
      </c>
      <c r="B11" s="105"/>
      <c r="C11" s="105"/>
      <c r="D11" s="105"/>
      <c r="E11" s="106"/>
      <c r="F11" s="12">
        <f>E10*F8</f>
        <v>3758.2</v>
      </c>
      <c r="G11" s="12">
        <f>E10*G8</f>
        <v>4585.004</v>
      </c>
      <c r="H11" s="12">
        <f>E10*H8</f>
        <v>6388.94</v>
      </c>
      <c r="I11" s="12">
        <f>E10*I8</f>
        <v>845.595</v>
      </c>
      <c r="J11" s="12">
        <f>E10*J8</f>
        <v>6784.402</v>
      </c>
      <c r="K11" s="12">
        <f>E10*K8</f>
        <v>6764.76</v>
      </c>
      <c r="L11" s="12">
        <v>0</v>
      </c>
      <c r="M11" s="12">
        <f>E10*M8</f>
        <v>0</v>
      </c>
      <c r="N11" s="12">
        <f>N8*E10</f>
        <v>187.91</v>
      </c>
      <c r="O11" s="12">
        <f>O8*E10</f>
        <v>187.91</v>
      </c>
      <c r="P11" s="12">
        <f>E10*P8</f>
        <v>6201.03</v>
      </c>
      <c r="Q11" s="12">
        <f>F11+G11+H11+I11+J11+K11+L11+M11+N11+O11+P11</f>
        <v>35703.751</v>
      </c>
    </row>
    <row r="12" spans="1:17" ht="12.75">
      <c r="A12" s="116" t="s">
        <v>25</v>
      </c>
      <c r="B12" s="116"/>
      <c r="C12" s="116"/>
      <c r="D12" s="116"/>
      <c r="E12" s="117"/>
      <c r="F12" s="107" t="s">
        <v>45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2.75">
      <c r="A13" s="120" t="s">
        <v>46</v>
      </c>
      <c r="B13" s="120"/>
      <c r="C13" s="120"/>
      <c r="D13" s="121"/>
      <c r="E13" s="13">
        <v>-274432.56435999996</v>
      </c>
      <c r="F13" s="56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6"/>
    </row>
    <row r="14" spans="1:17" ht="12.75">
      <c r="A14" s="32"/>
      <c r="B14" s="112" t="s">
        <v>24</v>
      </c>
      <c r="C14" s="112"/>
      <c r="D14" s="33" t="s">
        <v>25</v>
      </c>
      <c r="E14" s="35" t="s">
        <v>26</v>
      </c>
      <c r="F14" s="56"/>
      <c r="G14" s="14"/>
      <c r="H14" s="15"/>
      <c r="I14" s="14"/>
      <c r="J14" s="14"/>
      <c r="K14" s="14"/>
      <c r="L14" s="14"/>
      <c r="M14" s="14"/>
      <c r="N14" s="14"/>
      <c r="O14" s="14"/>
      <c r="P14" s="14"/>
      <c r="Q14" s="16"/>
    </row>
    <row r="15" spans="1:17" ht="12.75">
      <c r="A15" s="17" t="s">
        <v>47</v>
      </c>
      <c r="B15" s="113">
        <v>41757.85</v>
      </c>
      <c r="C15" s="114"/>
      <c r="D15" s="34">
        <v>29648.64</v>
      </c>
      <c r="E15" s="36"/>
      <c r="F15" s="18">
        <f>F8*E10</f>
        <v>3758.2</v>
      </c>
      <c r="G15" s="18">
        <v>5384.322</v>
      </c>
      <c r="H15" s="19">
        <f>H8*E10</f>
        <v>6388.94</v>
      </c>
      <c r="I15" s="18">
        <v>3500</v>
      </c>
      <c r="J15" s="18">
        <v>6784.402</v>
      </c>
      <c r="K15" s="18">
        <f>K8*E10</f>
        <v>6764.76</v>
      </c>
      <c r="L15" s="18">
        <v>834.64</v>
      </c>
      <c r="M15" s="18">
        <v>0</v>
      </c>
      <c r="N15" s="29">
        <v>0</v>
      </c>
      <c r="O15" s="29">
        <v>0</v>
      </c>
      <c r="P15" s="18">
        <f>P8*E10</f>
        <v>6201.03</v>
      </c>
      <c r="Q15" s="38">
        <f>SUM(F15:P15)</f>
        <v>39616.294</v>
      </c>
    </row>
    <row r="16" spans="1:17" ht="12.75">
      <c r="A16" s="17" t="s">
        <v>48</v>
      </c>
      <c r="B16" s="113">
        <v>36541.3</v>
      </c>
      <c r="C16" s="115"/>
      <c r="D16" s="34">
        <v>34372.3</v>
      </c>
      <c r="E16" s="36"/>
      <c r="F16" s="18">
        <v>3758.2</v>
      </c>
      <c r="G16" s="18">
        <v>5599.694879999999</v>
      </c>
      <c r="H16" s="19">
        <v>6388.94</v>
      </c>
      <c r="I16" s="18">
        <v>3500</v>
      </c>
      <c r="J16" s="18">
        <v>6964.0779999999995</v>
      </c>
      <c r="K16" s="18">
        <v>6764.76</v>
      </c>
      <c r="L16" s="18">
        <v>4685.98</v>
      </c>
      <c r="M16" s="18">
        <v>0</v>
      </c>
      <c r="N16" s="29">
        <v>0</v>
      </c>
      <c r="O16" s="29">
        <v>9207</v>
      </c>
      <c r="P16" s="18">
        <v>6201.03</v>
      </c>
      <c r="Q16" s="38">
        <f>SUM(F16:P16)</f>
        <v>53069.68287999999</v>
      </c>
    </row>
    <row r="17" spans="1:17" ht="12.75">
      <c r="A17" s="17" t="s">
        <v>17</v>
      </c>
      <c r="B17" s="113"/>
      <c r="C17" s="115"/>
      <c r="D17" s="34"/>
      <c r="E17" s="36"/>
      <c r="F17" s="18"/>
      <c r="G17" s="18"/>
      <c r="H17" s="19"/>
      <c r="I17" s="18"/>
      <c r="J17" s="18"/>
      <c r="K17" s="18"/>
      <c r="L17" s="18"/>
      <c r="M17" s="18"/>
      <c r="N17" s="29"/>
      <c r="O17" s="29"/>
      <c r="P17" s="18"/>
      <c r="Q17" s="38"/>
    </row>
    <row r="18" spans="1:17" ht="12.75">
      <c r="A18" s="17" t="s">
        <v>49</v>
      </c>
      <c r="B18" s="113"/>
      <c r="C18" s="115"/>
      <c r="D18" s="34"/>
      <c r="E18" s="36"/>
      <c r="F18" s="18"/>
      <c r="G18" s="18"/>
      <c r="H18" s="19"/>
      <c r="I18" s="18"/>
      <c r="J18" s="18"/>
      <c r="K18" s="18"/>
      <c r="L18" s="18"/>
      <c r="M18" s="18"/>
      <c r="N18" s="29"/>
      <c r="O18" s="29"/>
      <c r="P18" s="18"/>
      <c r="Q18" s="38"/>
    </row>
    <row r="19" spans="1:17" ht="12.75">
      <c r="A19" s="17" t="s">
        <v>19</v>
      </c>
      <c r="B19" s="113"/>
      <c r="C19" s="115"/>
      <c r="D19" s="34"/>
      <c r="E19" s="36"/>
      <c r="F19" s="18"/>
      <c r="G19" s="18"/>
      <c r="H19" s="19"/>
      <c r="I19" s="18"/>
      <c r="J19" s="18"/>
      <c r="K19" s="18"/>
      <c r="L19" s="18"/>
      <c r="M19" s="18"/>
      <c r="N19" s="29"/>
      <c r="O19" s="29"/>
      <c r="P19" s="18"/>
      <c r="Q19" s="38"/>
    </row>
    <row r="20" spans="1:17" ht="12.75">
      <c r="A20" s="17" t="s">
        <v>20</v>
      </c>
      <c r="B20" s="113"/>
      <c r="C20" s="115"/>
      <c r="D20" s="34"/>
      <c r="E20" s="36"/>
      <c r="F20" s="18"/>
      <c r="G20" s="18"/>
      <c r="H20" s="19"/>
      <c r="I20" s="18"/>
      <c r="J20" s="18"/>
      <c r="K20" s="18"/>
      <c r="L20" s="18"/>
      <c r="M20" s="18"/>
      <c r="N20" s="29"/>
      <c r="O20" s="29"/>
      <c r="P20" s="18"/>
      <c r="Q20" s="38"/>
    </row>
    <row r="21" spans="1:17" ht="12.75">
      <c r="A21" s="17" t="s">
        <v>3</v>
      </c>
      <c r="B21" s="113"/>
      <c r="C21" s="115"/>
      <c r="D21" s="34"/>
      <c r="E21" s="36"/>
      <c r="F21" s="18"/>
      <c r="G21" s="18"/>
      <c r="H21" s="19"/>
      <c r="I21" s="18"/>
      <c r="J21" s="18"/>
      <c r="K21" s="18"/>
      <c r="L21" s="18"/>
      <c r="M21" s="18"/>
      <c r="N21" s="29"/>
      <c r="O21" s="29"/>
      <c r="P21" s="18"/>
      <c r="Q21" s="38"/>
    </row>
    <row r="22" spans="1:17" ht="12.75">
      <c r="A22" s="17" t="s">
        <v>4</v>
      </c>
      <c r="B22" s="113"/>
      <c r="C22" s="115"/>
      <c r="D22" s="34"/>
      <c r="E22" s="36"/>
      <c r="F22" s="18"/>
      <c r="G22" s="18"/>
      <c r="H22" s="19"/>
      <c r="I22" s="18"/>
      <c r="J22" s="18"/>
      <c r="K22" s="18"/>
      <c r="L22" s="18"/>
      <c r="M22" s="18"/>
      <c r="N22" s="29"/>
      <c r="O22" s="29"/>
      <c r="P22" s="18"/>
      <c r="Q22" s="38"/>
    </row>
    <row r="23" spans="1:17" ht="12.75">
      <c r="A23" s="17" t="s">
        <v>50</v>
      </c>
      <c r="B23" s="113"/>
      <c r="C23" s="115"/>
      <c r="D23" s="34"/>
      <c r="E23" s="36"/>
      <c r="F23" s="18"/>
      <c r="G23" s="18"/>
      <c r="H23" s="19"/>
      <c r="I23" s="18"/>
      <c r="J23" s="18"/>
      <c r="K23" s="18"/>
      <c r="L23" s="18"/>
      <c r="M23" s="18"/>
      <c r="N23" s="29"/>
      <c r="O23" s="29"/>
      <c r="P23" s="18"/>
      <c r="Q23" s="38"/>
    </row>
    <row r="24" spans="1:17" ht="12.75">
      <c r="A24" s="17" t="s">
        <v>51</v>
      </c>
      <c r="B24" s="113"/>
      <c r="C24" s="115"/>
      <c r="D24" s="34"/>
      <c r="E24" s="36"/>
      <c r="F24" s="18"/>
      <c r="G24" s="18"/>
      <c r="H24" s="19"/>
      <c r="I24" s="18"/>
      <c r="J24" s="18"/>
      <c r="K24" s="18"/>
      <c r="L24" s="18"/>
      <c r="M24" s="18"/>
      <c r="N24" s="29"/>
      <c r="O24" s="29"/>
      <c r="P24" s="18"/>
      <c r="Q24" s="38"/>
    </row>
    <row r="25" spans="1:17" ht="12.75">
      <c r="A25" s="17" t="s">
        <v>52</v>
      </c>
      <c r="B25" s="113"/>
      <c r="C25" s="115"/>
      <c r="D25" s="34"/>
      <c r="E25" s="36"/>
      <c r="F25" s="18"/>
      <c r="G25" s="18"/>
      <c r="H25" s="19"/>
      <c r="I25" s="18"/>
      <c r="J25" s="18"/>
      <c r="K25" s="18"/>
      <c r="L25" s="18"/>
      <c r="M25" s="18"/>
      <c r="N25" s="29"/>
      <c r="O25" s="29"/>
      <c r="P25" s="18"/>
      <c r="Q25" s="38"/>
    </row>
    <row r="26" spans="1:17" ht="12.75">
      <c r="A26" s="17" t="s">
        <v>53</v>
      </c>
      <c r="B26" s="113"/>
      <c r="C26" s="115"/>
      <c r="D26" s="34"/>
      <c r="E26" s="36"/>
      <c r="F26" s="18"/>
      <c r="G26" s="18"/>
      <c r="H26" s="19"/>
      <c r="I26" s="18"/>
      <c r="J26" s="18"/>
      <c r="K26" s="18"/>
      <c r="L26" s="18"/>
      <c r="M26" s="18"/>
      <c r="N26" s="29"/>
      <c r="O26" s="29"/>
      <c r="P26" s="18"/>
      <c r="Q26" s="38"/>
    </row>
    <row r="27" spans="1:17" ht="23.25">
      <c r="A27" s="21" t="s">
        <v>54</v>
      </c>
      <c r="B27" s="113">
        <v>0</v>
      </c>
      <c r="C27" s="115"/>
      <c r="D27" s="34">
        <f>900</f>
        <v>900</v>
      </c>
      <c r="E27" s="27"/>
      <c r="F27" s="18"/>
      <c r="G27" s="18"/>
      <c r="H27" s="18"/>
      <c r="I27" s="18"/>
      <c r="J27" s="18"/>
      <c r="K27" s="18"/>
      <c r="L27" s="18"/>
      <c r="M27" s="18"/>
      <c r="N27" s="29"/>
      <c r="O27" s="29"/>
      <c r="P27" s="18"/>
      <c r="Q27" s="20"/>
    </row>
    <row r="28" spans="1:17" ht="12.75">
      <c r="A28" s="21" t="s">
        <v>12</v>
      </c>
      <c r="B28" s="113">
        <v>0</v>
      </c>
      <c r="C28" s="115"/>
      <c r="D28" s="34">
        <v>0</v>
      </c>
      <c r="E28" s="27"/>
      <c r="F28" s="18"/>
      <c r="G28" s="18"/>
      <c r="H28" s="18"/>
      <c r="I28" s="18"/>
      <c r="J28" s="18"/>
      <c r="K28" s="18"/>
      <c r="L28" s="18"/>
      <c r="M28" s="18"/>
      <c r="N28" s="29"/>
      <c r="O28" s="29"/>
      <c r="P28" s="18"/>
      <c r="Q28" s="20"/>
    </row>
    <row r="29" spans="1:17" ht="12.75">
      <c r="A29" s="22" t="s">
        <v>2</v>
      </c>
      <c r="B29" s="118">
        <f>SUM(B15:B28)</f>
        <v>78299.15</v>
      </c>
      <c r="C29" s="119"/>
      <c r="D29" s="28">
        <f>SUM(D15:D28)</f>
        <v>64920.94</v>
      </c>
      <c r="E29" s="23"/>
      <c r="F29" s="23">
        <f aca="true" t="shared" si="0" ref="F29:Q29">SUM(F15:F28)</f>
        <v>7516.4</v>
      </c>
      <c r="G29" s="23">
        <f t="shared" si="0"/>
        <v>10984.01688</v>
      </c>
      <c r="H29" s="23">
        <f t="shared" si="0"/>
        <v>12777.88</v>
      </c>
      <c r="I29" s="23">
        <f t="shared" si="0"/>
        <v>7000</v>
      </c>
      <c r="J29" s="23">
        <f t="shared" si="0"/>
        <v>13748.48</v>
      </c>
      <c r="K29" s="23">
        <f t="shared" si="0"/>
        <v>13529.52</v>
      </c>
      <c r="L29" s="23">
        <f t="shared" si="0"/>
        <v>5520.62</v>
      </c>
      <c r="M29" s="23">
        <f t="shared" si="0"/>
        <v>0</v>
      </c>
      <c r="N29" s="28">
        <f t="shared" si="0"/>
        <v>0</v>
      </c>
      <c r="O29" s="28">
        <f t="shared" si="0"/>
        <v>9207</v>
      </c>
      <c r="P29" s="23">
        <f t="shared" si="0"/>
        <v>12402.06</v>
      </c>
      <c r="Q29" s="39">
        <f t="shared" si="0"/>
        <v>92685.97688</v>
      </c>
    </row>
    <row r="30" spans="1:17" ht="12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 t="s">
        <v>55</v>
      </c>
      <c r="P30" s="70">
        <f>E13+D29-Q29</f>
        <v>-302197.60124</v>
      </c>
      <c r="Q30" s="70"/>
    </row>
    <row r="32" ht="12.75">
      <c r="A32" s="49"/>
    </row>
    <row r="33" spans="10:17" ht="12.75">
      <c r="J33" s="40" t="s">
        <v>21</v>
      </c>
      <c r="K33" s="41">
        <v>834.64</v>
      </c>
      <c r="L33" s="41" t="s">
        <v>23</v>
      </c>
      <c r="M33" s="40">
        <v>0</v>
      </c>
      <c r="N33" s="40" t="s">
        <v>62</v>
      </c>
      <c r="P33" s="37"/>
      <c r="Q33" s="37"/>
    </row>
    <row r="34" spans="1:17" ht="12.75">
      <c r="A34" s="4"/>
      <c r="B34" s="49"/>
      <c r="C34" s="55"/>
      <c r="D34" s="49"/>
      <c r="E34" s="49"/>
      <c r="J34" s="40" t="s">
        <v>16</v>
      </c>
      <c r="K34" s="41">
        <v>4685.98</v>
      </c>
      <c r="L34" s="41" t="s">
        <v>23</v>
      </c>
      <c r="M34" s="40">
        <v>0</v>
      </c>
      <c r="N34" s="40" t="s">
        <v>62</v>
      </c>
      <c r="P34" s="2"/>
      <c r="Q34" s="45"/>
    </row>
    <row r="35" spans="2:17" ht="12.75">
      <c r="B35" s="49"/>
      <c r="C35" s="49"/>
      <c r="D35" s="49"/>
      <c r="E35" s="45"/>
      <c r="J35" s="40" t="s">
        <v>17</v>
      </c>
      <c r="K35" s="41"/>
      <c r="L35" s="41" t="s">
        <v>23</v>
      </c>
      <c r="M35" s="40"/>
      <c r="N35" s="40" t="s">
        <v>62</v>
      </c>
      <c r="Q35" s="37"/>
    </row>
    <row r="36" spans="2:14" ht="12.75">
      <c r="B36" s="49"/>
      <c r="D36" s="49"/>
      <c r="J36" s="40" t="s">
        <v>18</v>
      </c>
      <c r="K36" s="41"/>
      <c r="L36" s="41" t="s">
        <v>23</v>
      </c>
      <c r="M36" s="40"/>
      <c r="N36" s="40" t="s">
        <v>62</v>
      </c>
    </row>
    <row r="37" spans="2:15" ht="12.75">
      <c r="B37" s="49"/>
      <c r="E37" s="45"/>
      <c r="J37" s="40" t="s">
        <v>19</v>
      </c>
      <c r="K37" s="41"/>
      <c r="L37" s="41" t="s">
        <v>23</v>
      </c>
      <c r="M37" s="40"/>
      <c r="N37" s="40" t="s">
        <v>62</v>
      </c>
      <c r="O37" s="37"/>
    </row>
    <row r="38" spans="10:14" ht="12.75">
      <c r="J38" s="40" t="s">
        <v>20</v>
      </c>
      <c r="K38" s="41"/>
      <c r="L38" s="41" t="s">
        <v>23</v>
      </c>
      <c r="M38" s="40"/>
      <c r="N38" s="40" t="s">
        <v>62</v>
      </c>
    </row>
    <row r="39" spans="10:14" ht="12.75">
      <c r="J39" s="40" t="s">
        <v>3</v>
      </c>
      <c r="K39" s="41"/>
      <c r="L39" s="41" t="s">
        <v>23</v>
      </c>
      <c r="M39" s="40"/>
      <c r="N39" s="40" t="s">
        <v>62</v>
      </c>
    </row>
    <row r="40" spans="10:14" ht="12.75">
      <c r="J40" s="40" t="s">
        <v>4</v>
      </c>
      <c r="K40" s="41"/>
      <c r="L40" s="41" t="s">
        <v>23</v>
      </c>
      <c r="M40" s="40"/>
      <c r="N40" s="40" t="s">
        <v>62</v>
      </c>
    </row>
    <row r="41" spans="10:17" ht="12.75">
      <c r="J41" s="40" t="s">
        <v>10</v>
      </c>
      <c r="K41" s="40"/>
      <c r="L41" s="41" t="s">
        <v>23</v>
      </c>
      <c r="M41" s="40"/>
      <c r="N41" s="40" t="s">
        <v>62</v>
      </c>
      <c r="Q41" s="45"/>
    </row>
    <row r="42" spans="10:14" ht="12.75">
      <c r="J42" s="40" t="s">
        <v>11</v>
      </c>
      <c r="K42" s="40"/>
      <c r="L42" s="41" t="s">
        <v>23</v>
      </c>
      <c r="M42" s="40"/>
      <c r="N42" s="40" t="s">
        <v>62</v>
      </c>
    </row>
    <row r="43" spans="10:14" ht="12.75">
      <c r="J43" s="40" t="s">
        <v>14</v>
      </c>
      <c r="K43" s="40"/>
      <c r="L43" s="41" t="s">
        <v>23</v>
      </c>
      <c r="M43" s="40"/>
      <c r="N43" s="40" t="s">
        <v>62</v>
      </c>
    </row>
    <row r="44" spans="10:17" ht="12.75">
      <c r="J44" s="40" t="s">
        <v>15</v>
      </c>
      <c r="K44" s="40"/>
      <c r="L44" s="41" t="s">
        <v>23</v>
      </c>
      <c r="M44" s="40"/>
      <c r="N44" s="40" t="s">
        <v>62</v>
      </c>
      <c r="Q44" s="37"/>
    </row>
  </sheetData>
  <sheetProtection/>
  <mergeCells count="45">
    <mergeCell ref="P5:P7"/>
    <mergeCell ref="Q5:Q7"/>
    <mergeCell ref="B6:B7"/>
    <mergeCell ref="F6:F7"/>
    <mergeCell ref="G6:G7"/>
    <mergeCell ref="H6:H7"/>
    <mergeCell ref="L6:M6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A9:D9"/>
    <mergeCell ref="A10:D10"/>
    <mergeCell ref="F10:M10"/>
    <mergeCell ref="C6:C7"/>
    <mergeCell ref="D6:D7"/>
    <mergeCell ref="E6:E7"/>
    <mergeCell ref="N10:O10"/>
    <mergeCell ref="A11:E11"/>
    <mergeCell ref="A12:E12"/>
    <mergeCell ref="F12:Q12"/>
    <mergeCell ref="A13:D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P30:Q30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R10"/>
  <sheetViews>
    <sheetView zoomScalePageLayoutView="0" workbookViewId="0" topLeftCell="A1">
      <selection activeCell="D20" sqref="D20"/>
    </sheetView>
  </sheetViews>
  <sheetFormatPr defaultColWidth="9.140625" defaultRowHeight="12.75"/>
  <sheetData>
    <row r="2" spans="1:18" ht="12.75">
      <c r="A2" s="125" t="s">
        <v>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3"/>
      <c r="R2" s="3"/>
    </row>
    <row r="3" spans="1:18" ht="12.75">
      <c r="A3" s="57" t="s">
        <v>5</v>
      </c>
      <c r="B3" s="58"/>
      <c r="C3" s="59"/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1" t="s">
        <v>6</v>
      </c>
      <c r="P3" s="1" t="s">
        <v>7</v>
      </c>
      <c r="Q3" s="67" t="s">
        <v>22</v>
      </c>
      <c r="R3" s="66"/>
    </row>
    <row r="4" spans="1:18" ht="39">
      <c r="A4" s="61" t="s">
        <v>16</v>
      </c>
      <c r="B4" s="62"/>
      <c r="C4" s="63"/>
      <c r="D4" s="60" t="s">
        <v>13</v>
      </c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43" t="s">
        <v>64</v>
      </c>
      <c r="P4" s="44">
        <v>0.15</v>
      </c>
      <c r="Q4" s="64" t="s">
        <v>69</v>
      </c>
      <c r="R4" s="65"/>
    </row>
    <row r="5" spans="1:18" ht="12.75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 t="s">
        <v>9</v>
      </c>
      <c r="R5" s="42">
        <v>9.207</v>
      </c>
    </row>
    <row r="7" spans="5:14" ht="12.75">
      <c r="E7" s="30" t="s">
        <v>56</v>
      </c>
      <c r="F7" s="30"/>
      <c r="G7" s="30"/>
      <c r="H7" s="30"/>
      <c r="I7" s="30"/>
      <c r="J7" s="30"/>
      <c r="K7" s="30"/>
      <c r="L7" s="30"/>
      <c r="M7" s="30"/>
      <c r="N7" s="30"/>
    </row>
    <row r="8" spans="5:14" ht="12.75"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5:14" ht="12.75">
      <c r="E9" s="30" t="s">
        <v>57</v>
      </c>
      <c r="F9" s="30" t="s">
        <v>58</v>
      </c>
      <c r="G9" s="30"/>
      <c r="H9" s="30"/>
      <c r="I9" s="30"/>
      <c r="J9" s="30"/>
      <c r="K9" s="30"/>
      <c r="L9" s="30"/>
      <c r="M9" s="30"/>
      <c r="N9" s="30"/>
    </row>
    <row r="10" spans="5:18" ht="12.75">
      <c r="E10" s="30"/>
      <c r="F10" s="30"/>
      <c r="G10" s="30"/>
      <c r="H10" s="30"/>
      <c r="I10" s="30"/>
      <c r="J10" s="30"/>
      <c r="K10" s="30"/>
      <c r="L10" s="30"/>
      <c r="M10" s="30"/>
      <c r="N10" s="30"/>
      <c r="R10" s="5"/>
    </row>
  </sheetData>
  <sheetProtection/>
  <mergeCells count="7">
    <mergeCell ref="A2:P2"/>
    <mergeCell ref="A3:C3"/>
    <mergeCell ref="D3:N3"/>
    <mergeCell ref="Q3:R3"/>
    <mergeCell ref="A4:C4"/>
    <mergeCell ref="D4:N4"/>
    <mergeCell ref="Q4: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Дворянская</cp:lastModifiedBy>
  <cp:lastPrinted>2021-09-20T07:31:53Z</cp:lastPrinted>
  <dcterms:created xsi:type="dcterms:W3CDTF">1996-10-08T23:32:33Z</dcterms:created>
  <dcterms:modified xsi:type="dcterms:W3CDTF">2024-04-15T05:31:59Z</dcterms:modified>
  <cp:category/>
  <cp:version/>
  <cp:contentType/>
  <cp:contentStatus/>
</cp:coreProperties>
</file>