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2228" windowHeight="4392" firstSheet="1" activeTab="1"/>
  </bookViews>
  <sheets>
    <sheet name="Лист3" sheetId="1" state="hidden" r:id="rId1"/>
    <sheet name="2024" sheetId="2" r:id="rId2"/>
    <sheet name="работы 2024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феврале 0</t>
        </r>
      </text>
    </comment>
    <comment ref="G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повышение</t>
        </r>
      </text>
    </comment>
  </commentList>
</comments>
</file>

<file path=xl/sharedStrings.xml><?xml version="1.0" encoding="utf-8"?>
<sst xmlns="http://schemas.openxmlformats.org/spreadsheetml/2006/main" count="122" uniqueCount="75">
  <si>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</si>
  <si>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</si>
  <si>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</si>
  <si>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</si>
  <si>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</si>
  <si>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</si>
  <si>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</si>
  <si>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</si>
  <si>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</si>
  <si>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</si>
  <si>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</si>
  <si>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</si>
  <si>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</si>
  <si>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февраль</t>
  </si>
  <si>
    <t>Разборка трубопроводов из водогазопроводных труб диаметром: до 32 мм</t>
  </si>
  <si>
    <t>январь</t>
  </si>
  <si>
    <t>сентябрь</t>
  </si>
  <si>
    <t>октябрь</t>
  </si>
  <si>
    <t>ноябрь</t>
  </si>
  <si>
    <t>декабрь</t>
  </si>
  <si>
    <t>март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</si>
  <si>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</si>
  <si>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</si>
  <si>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</si>
  <si>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</si>
  <si>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</si>
  <si>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</si>
  <si>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</si>
  <si>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</si>
  <si>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</si>
  <si>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</si>
  <si>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</si>
  <si>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</si>
  <si>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</si>
  <si>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</si>
  <si>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</si>
  <si>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</si>
  <si>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</si>
  <si>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</si>
  <si>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</si>
  <si>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</si>
  <si>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</si>
  <si>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</si>
  <si>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</si>
  <si>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</si>
  <si>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</si>
  <si>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</si>
  <si>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</si>
  <si>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</si>
  <si>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</si>
  <si>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</si>
  <si>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</si>
  <si>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</si>
  <si>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</si>
  <si>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</si>
  <si>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</si>
  <si>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</si>
  <si>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</si>
  <si>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</si>
  <si>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</si>
  <si>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</si>
  <si>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</si>
  <si>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</si>
  <si>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эл-во</t>
  </si>
  <si>
    <t>серди</t>
  </si>
  <si>
    <t>Работы по уборке придомовой территории</t>
  </si>
  <si>
    <t>общехозяйственные расходы</t>
  </si>
  <si>
    <t>100 м трубопровода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</si>
  <si>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</si>
  <si>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Труба соединительная(гибо)25мм</t>
  </si>
  <si>
    <t>шт.</t>
  </si>
  <si>
    <t>Информация о доходах и расходах по дому __Калинина 131 А__на 2024год.</t>
  </si>
  <si>
    <t>Перечень выполненных работ по сметам за 2024 год по дому Калинина 131А</t>
  </si>
  <si>
    <t>кв.13 (ремонт стояка г/в)</t>
  </si>
  <si>
    <t>(3 подвал,ремонт стояка отопления)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</si>
</sst>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0.0000"/>
    <numFmt numFmtId="178" formatCode="#,##0.0_р_."/>
    <numFmt numFmtId="179" formatCode="#,##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_р_."/>
    <numFmt numFmtId="186" formatCode="#,##0&quot;р.&quot;"/>
    <numFmt numFmtId="187" formatCode="#,##0.00000_р_."/>
    <numFmt numFmtId="188" formatCode="#,##0.000000_р_.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6" borderId="0" xfId="0" applyFill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4" fontId="9" fillId="7" borderId="10" xfId="0" applyNumberFormat="1" applyFont="1" applyFill="1" applyBorder="1" applyAlignment="1">
      <alignment/>
    </xf>
    <xf numFmtId="174" fontId="9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/>
    </xf>
    <xf numFmtId="174" fontId="9" fillId="13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12" borderId="0" xfId="0" applyFont="1" applyFill="1" applyAlignment="1">
      <alignment/>
    </xf>
    <xf numFmtId="0" fontId="12" fillId="34" borderId="16" xfId="0" applyNumberFormat="1" applyFont="1" applyFill="1" applyBorder="1" applyAlignment="1">
      <alignment wrapText="1"/>
    </xf>
    <xf numFmtId="2" fontId="1" fillId="34" borderId="14" xfId="0" applyNumberFormat="1" applyFont="1" applyFill="1" applyBorder="1" applyAlignment="1">
      <alignment horizontal="center" vertical="top"/>
    </xf>
    <xf numFmtId="2" fontId="1" fillId="34" borderId="17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8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5" fontId="4" fillId="12" borderId="0" xfId="0" applyNumberFormat="1" applyFont="1" applyFill="1" applyAlignment="1">
      <alignment/>
    </xf>
    <xf numFmtId="2" fontId="0" fillId="0" borderId="16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4" fontId="8" fillId="0" borderId="19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4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4" fontId="1" fillId="37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textRotation="90" wrapText="1"/>
    </xf>
    <xf numFmtId="2" fontId="1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R42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8" max="8" width="10.00390625" style="0" customWidth="1"/>
  </cols>
  <sheetData>
    <row r="2" spans="1:18" ht="15.75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2.75">
      <c r="A4" s="69"/>
      <c r="B4" s="67"/>
      <c r="C4" s="67"/>
      <c r="D4" s="67"/>
      <c r="E4" s="112"/>
      <c r="F4" s="58" t="s">
        <v>25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59"/>
      <c r="R4" s="1"/>
    </row>
    <row r="5" spans="1:18" ht="12.75" customHeight="1">
      <c r="A5" s="6"/>
      <c r="B5" s="113" t="s">
        <v>26</v>
      </c>
      <c r="C5" s="114"/>
      <c r="D5" s="114"/>
      <c r="E5" s="115"/>
      <c r="F5" s="70" t="s">
        <v>0</v>
      </c>
      <c r="G5" s="71"/>
      <c r="H5" s="71"/>
      <c r="I5" s="71"/>
      <c r="J5" s="71"/>
      <c r="K5" s="71"/>
      <c r="L5" s="71"/>
      <c r="M5" s="71"/>
      <c r="N5" s="71"/>
      <c r="O5" s="72" t="s">
        <v>27</v>
      </c>
      <c r="P5" s="73"/>
      <c r="Q5" s="76" t="s">
        <v>28</v>
      </c>
      <c r="R5" s="79" t="s">
        <v>11</v>
      </c>
    </row>
    <row r="6" spans="1:18" ht="12.75">
      <c r="A6" s="7"/>
      <c r="B6" s="82" t="s">
        <v>29</v>
      </c>
      <c r="C6" s="82" t="s">
        <v>4</v>
      </c>
      <c r="D6" s="82" t="s">
        <v>57</v>
      </c>
      <c r="E6" s="86" t="s">
        <v>2</v>
      </c>
      <c r="F6" s="84" t="s">
        <v>30</v>
      </c>
      <c r="G6" s="84" t="s">
        <v>65</v>
      </c>
      <c r="H6" s="84" t="s">
        <v>31</v>
      </c>
      <c r="I6" s="84" t="s">
        <v>32</v>
      </c>
      <c r="J6" s="84" t="s">
        <v>33</v>
      </c>
      <c r="K6" s="118" t="s">
        <v>34</v>
      </c>
      <c r="L6" s="84" t="s">
        <v>66</v>
      </c>
      <c r="M6" s="88" t="s">
        <v>35</v>
      </c>
      <c r="N6" s="90"/>
      <c r="O6" s="74"/>
      <c r="P6" s="75"/>
      <c r="Q6" s="77"/>
      <c r="R6" s="80"/>
    </row>
    <row r="7" spans="1:18" ht="84">
      <c r="A7" s="9"/>
      <c r="B7" s="83"/>
      <c r="C7" s="83"/>
      <c r="D7" s="83"/>
      <c r="E7" s="87"/>
      <c r="F7" s="85"/>
      <c r="G7" s="85"/>
      <c r="H7" s="85"/>
      <c r="I7" s="85"/>
      <c r="J7" s="85"/>
      <c r="K7" s="119"/>
      <c r="L7" s="85"/>
      <c r="M7" s="27" t="s">
        <v>58</v>
      </c>
      <c r="N7" s="27" t="s">
        <v>60</v>
      </c>
      <c r="O7" s="8" t="s">
        <v>36</v>
      </c>
      <c r="P7" s="8" t="s">
        <v>37</v>
      </c>
      <c r="Q7" s="78"/>
      <c r="R7" s="81"/>
    </row>
    <row r="8" spans="1:18" ht="12.75">
      <c r="A8" s="41" t="s">
        <v>59</v>
      </c>
      <c r="B8" s="42"/>
      <c r="C8" s="42"/>
      <c r="D8" s="43"/>
      <c r="E8" s="44">
        <v>20</v>
      </c>
      <c r="F8" s="46">
        <v>1.8</v>
      </c>
      <c r="G8" s="46">
        <v>2.22</v>
      </c>
      <c r="H8" s="46">
        <v>3.4</v>
      </c>
      <c r="I8" s="46">
        <v>0</v>
      </c>
      <c r="J8" s="46">
        <v>3.62</v>
      </c>
      <c r="K8" s="46">
        <v>1.48</v>
      </c>
      <c r="L8" s="46">
        <v>3.6</v>
      </c>
      <c r="M8" s="46">
        <v>0</v>
      </c>
      <c r="N8" s="46">
        <v>0.18</v>
      </c>
      <c r="O8" s="47">
        <v>0.35</v>
      </c>
      <c r="P8" s="47">
        <v>0.35</v>
      </c>
      <c r="Q8" s="45">
        <v>3</v>
      </c>
      <c r="R8" s="45">
        <f>SUM(F8:Q8)</f>
        <v>20.000000000000004</v>
      </c>
    </row>
    <row r="9" spans="1:18" ht="24">
      <c r="A9" s="104" t="s">
        <v>38</v>
      </c>
      <c r="B9" s="105"/>
      <c r="C9" s="105"/>
      <c r="D9" s="106"/>
      <c r="E9" s="33">
        <v>2913.3</v>
      </c>
      <c r="F9" s="88" t="s">
        <v>39</v>
      </c>
      <c r="G9" s="89"/>
      <c r="H9" s="89"/>
      <c r="I9" s="89"/>
      <c r="J9" s="89"/>
      <c r="K9" s="89"/>
      <c r="L9" s="89"/>
      <c r="M9" s="89"/>
      <c r="N9" s="90"/>
      <c r="O9" s="91" t="s">
        <v>40</v>
      </c>
      <c r="P9" s="92"/>
      <c r="Q9" s="10" t="s">
        <v>41</v>
      </c>
      <c r="R9" s="10"/>
    </row>
    <row r="10" spans="1:18" ht="12.75">
      <c r="A10" s="93" t="s">
        <v>42</v>
      </c>
      <c r="B10" s="94"/>
      <c r="C10" s="94"/>
      <c r="D10" s="94"/>
      <c r="E10" s="95"/>
      <c r="F10" s="11">
        <v>5243.9400000000005</v>
      </c>
      <c r="G10" s="11">
        <v>0</v>
      </c>
      <c r="H10" s="11">
        <v>9905.220000000001</v>
      </c>
      <c r="I10" s="11">
        <v>757.4580000000001</v>
      </c>
      <c r="J10" s="11">
        <v>10560.287999999999</v>
      </c>
      <c r="K10" s="11">
        <v>4311.684</v>
      </c>
      <c r="L10" s="11">
        <v>10487.880000000001</v>
      </c>
      <c r="M10" s="11">
        <v>0</v>
      </c>
      <c r="N10" s="11">
        <v>524.394</v>
      </c>
      <c r="O10" s="11">
        <v>1019.655</v>
      </c>
      <c r="P10" s="11">
        <v>1019.655</v>
      </c>
      <c r="Q10" s="11">
        <v>8739.900000000001</v>
      </c>
      <c r="R10" s="11">
        <f>F10+G10+H10+I10+J10+L10+M10+N10+O10+P10+Q10</f>
        <v>48258.39000000001</v>
      </c>
    </row>
    <row r="11" spans="1:18" ht="12.75">
      <c r="A11" s="107" t="s">
        <v>43</v>
      </c>
      <c r="B11" s="107"/>
      <c r="C11" s="107"/>
      <c r="D11" s="107"/>
      <c r="E11" s="108"/>
      <c r="F11" s="96" t="s">
        <v>44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2.75">
      <c r="A12" s="98" t="s">
        <v>45</v>
      </c>
      <c r="B12" s="98"/>
      <c r="C12" s="98"/>
      <c r="D12" s="99"/>
      <c r="E12" s="34">
        <v>-330696.6980000001</v>
      </c>
      <c r="F12" s="48"/>
      <c r="G12" s="49"/>
      <c r="H12" s="12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8" ht="12.75">
      <c r="A13" s="28"/>
      <c r="B13" s="100" t="s">
        <v>56</v>
      </c>
      <c r="C13" s="100"/>
      <c r="D13" s="29" t="s">
        <v>43</v>
      </c>
      <c r="E13" s="30" t="s">
        <v>24</v>
      </c>
      <c r="F13" s="48"/>
      <c r="G13" s="49"/>
      <c r="H13" s="12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2.75">
      <c r="A14" s="13" t="s">
        <v>46</v>
      </c>
      <c r="B14" s="101">
        <v>75960.32</v>
      </c>
      <c r="C14" s="102"/>
      <c r="D14" s="31">
        <v>67362.28</v>
      </c>
      <c r="E14" s="32"/>
      <c r="F14" s="14">
        <v>5243.9400000000005</v>
      </c>
      <c r="G14" s="14">
        <v>7369.2</v>
      </c>
      <c r="H14" s="15">
        <v>9905.220000000001</v>
      </c>
      <c r="I14" s="35">
        <v>2300</v>
      </c>
      <c r="J14" s="35">
        <v>10560.287999999999</v>
      </c>
      <c r="K14" s="35">
        <v>4310.982</v>
      </c>
      <c r="L14" s="14">
        <v>10487.880000000001</v>
      </c>
      <c r="M14" s="14">
        <f>5782.57+19711.33+3026.3</f>
        <v>28520.2</v>
      </c>
      <c r="N14" s="14">
        <v>0</v>
      </c>
      <c r="O14" s="25">
        <f>1326+870</f>
        <v>2196</v>
      </c>
      <c r="P14" s="25">
        <v>0</v>
      </c>
      <c r="Q14" s="14">
        <v>8739.900000000001</v>
      </c>
      <c r="R14" s="16">
        <f>SUM(F14:Q14)</f>
        <v>89633.61000000002</v>
      </c>
    </row>
    <row r="15" spans="1:18" ht="12.75">
      <c r="A15" s="13" t="s">
        <v>47</v>
      </c>
      <c r="B15" s="101">
        <v>86771.65</v>
      </c>
      <c r="C15" s="103"/>
      <c r="D15" s="31">
        <f>75218.25+400</f>
        <v>75618.25</v>
      </c>
      <c r="E15" s="32"/>
      <c r="F15" s="14">
        <v>5243.9400000000005</v>
      </c>
      <c r="G15" s="14">
        <v>8010</v>
      </c>
      <c r="H15" s="15">
        <v>9905.220000000001</v>
      </c>
      <c r="I15" s="35">
        <v>0</v>
      </c>
      <c r="J15" s="35">
        <v>10840.53048</v>
      </c>
      <c r="K15" s="35">
        <v>4483.42128</v>
      </c>
      <c r="L15" s="14">
        <v>10487.880000000001</v>
      </c>
      <c r="M15" s="14">
        <f>4823.13+9422.45+1992.79</f>
        <v>16238.370000000003</v>
      </c>
      <c r="N15" s="14">
        <v>0</v>
      </c>
      <c r="O15" s="25">
        <v>0</v>
      </c>
      <c r="P15" s="25">
        <v>0</v>
      </c>
      <c r="Q15" s="14">
        <v>8739.900000000001</v>
      </c>
      <c r="R15" s="16">
        <f>SUM(F15:Q15)</f>
        <v>73949.26176000001</v>
      </c>
    </row>
    <row r="16" spans="1:18" ht="12.75">
      <c r="A16" s="13" t="s">
        <v>20</v>
      </c>
      <c r="B16" s="101"/>
      <c r="C16" s="103"/>
      <c r="D16" s="31"/>
      <c r="E16" s="32"/>
      <c r="F16" s="14"/>
      <c r="G16" s="14"/>
      <c r="H16" s="15"/>
      <c r="I16" s="35"/>
      <c r="J16" s="35"/>
      <c r="K16" s="35"/>
      <c r="L16" s="14"/>
      <c r="M16" s="14"/>
      <c r="N16" s="14"/>
      <c r="O16" s="25"/>
      <c r="P16" s="25"/>
      <c r="Q16" s="14"/>
      <c r="R16" s="16"/>
    </row>
    <row r="17" spans="1:18" ht="12.75">
      <c r="A17" s="13" t="s">
        <v>48</v>
      </c>
      <c r="B17" s="101"/>
      <c r="C17" s="103"/>
      <c r="D17" s="31"/>
      <c r="E17" s="32"/>
      <c r="F17" s="14"/>
      <c r="G17" s="14"/>
      <c r="H17" s="15"/>
      <c r="I17" s="35"/>
      <c r="J17" s="35"/>
      <c r="K17" s="35"/>
      <c r="L17" s="14"/>
      <c r="M17" s="14"/>
      <c r="N17" s="14"/>
      <c r="O17" s="25"/>
      <c r="P17" s="25"/>
      <c r="Q17" s="14"/>
      <c r="R17" s="16"/>
    </row>
    <row r="18" spans="1:18" ht="12.75">
      <c r="A18" s="13" t="s">
        <v>6</v>
      </c>
      <c r="B18" s="101"/>
      <c r="C18" s="103"/>
      <c r="D18" s="31"/>
      <c r="E18" s="32"/>
      <c r="F18" s="14"/>
      <c r="G18" s="14"/>
      <c r="H18" s="15"/>
      <c r="I18" s="35"/>
      <c r="J18" s="35"/>
      <c r="K18" s="35"/>
      <c r="L18" s="14"/>
      <c r="M18" s="14"/>
      <c r="N18" s="14"/>
      <c r="O18" s="25"/>
      <c r="P18" s="25"/>
      <c r="Q18" s="14"/>
      <c r="R18" s="16"/>
    </row>
    <row r="19" spans="1:18" ht="12.75">
      <c r="A19" s="13" t="s">
        <v>7</v>
      </c>
      <c r="B19" s="101"/>
      <c r="C19" s="103"/>
      <c r="D19" s="31"/>
      <c r="E19" s="32"/>
      <c r="F19" s="14"/>
      <c r="G19" s="14"/>
      <c r="H19" s="15"/>
      <c r="I19" s="35"/>
      <c r="J19" s="35"/>
      <c r="K19" s="35"/>
      <c r="L19" s="14"/>
      <c r="M19" s="14"/>
      <c r="N19" s="14"/>
      <c r="O19" s="25"/>
      <c r="P19" s="25"/>
      <c r="Q19" s="14"/>
      <c r="R19" s="16"/>
    </row>
    <row r="20" spans="1:18" ht="12.75">
      <c r="A20" s="13" t="s">
        <v>1</v>
      </c>
      <c r="B20" s="101"/>
      <c r="C20" s="103"/>
      <c r="D20" s="31"/>
      <c r="E20" s="32"/>
      <c r="F20" s="14"/>
      <c r="G20" s="14"/>
      <c r="H20" s="15"/>
      <c r="I20" s="35"/>
      <c r="J20" s="35"/>
      <c r="K20" s="35"/>
      <c r="L20" s="14"/>
      <c r="M20" s="14"/>
      <c r="N20" s="14"/>
      <c r="O20" s="25"/>
      <c r="P20" s="25"/>
      <c r="Q20" s="14"/>
      <c r="R20" s="16"/>
    </row>
    <row r="21" spans="1:18" ht="12.75">
      <c r="A21" s="13" t="s">
        <v>3</v>
      </c>
      <c r="B21" s="101"/>
      <c r="C21" s="103"/>
      <c r="D21" s="31"/>
      <c r="E21" s="32"/>
      <c r="F21" s="14"/>
      <c r="G21" s="14"/>
      <c r="H21" s="15"/>
      <c r="I21" s="35"/>
      <c r="J21" s="35"/>
      <c r="K21" s="35"/>
      <c r="L21" s="14"/>
      <c r="M21" s="14"/>
      <c r="N21" s="14"/>
      <c r="O21" s="25"/>
      <c r="P21" s="25"/>
      <c r="Q21" s="14"/>
      <c r="R21" s="16"/>
    </row>
    <row r="22" spans="1:18" ht="12.75">
      <c r="A22" s="13" t="s">
        <v>49</v>
      </c>
      <c r="B22" s="101"/>
      <c r="C22" s="103"/>
      <c r="D22" s="31"/>
      <c r="E22" s="32"/>
      <c r="F22" s="14"/>
      <c r="G22" s="14"/>
      <c r="H22" s="15"/>
      <c r="I22" s="35"/>
      <c r="J22" s="35"/>
      <c r="K22" s="35"/>
      <c r="L22" s="14"/>
      <c r="M22" s="14"/>
      <c r="N22" s="14"/>
      <c r="O22" s="25"/>
      <c r="P22" s="25"/>
      <c r="Q22" s="14"/>
      <c r="R22" s="16"/>
    </row>
    <row r="23" spans="1:18" ht="12.75">
      <c r="A23" s="13" t="s">
        <v>50</v>
      </c>
      <c r="B23" s="101"/>
      <c r="C23" s="103"/>
      <c r="D23" s="31"/>
      <c r="E23" s="32"/>
      <c r="F23" s="14"/>
      <c r="G23" s="14"/>
      <c r="H23" s="15"/>
      <c r="I23" s="35"/>
      <c r="J23" s="35"/>
      <c r="K23" s="35"/>
      <c r="L23" s="14"/>
      <c r="M23" s="14"/>
      <c r="N23" s="14"/>
      <c r="O23" s="25"/>
      <c r="P23" s="25"/>
      <c r="Q23" s="14"/>
      <c r="R23" s="16"/>
    </row>
    <row r="24" spans="1:18" ht="12.75">
      <c r="A24" s="13" t="s">
        <v>51</v>
      </c>
      <c r="B24" s="101"/>
      <c r="C24" s="103"/>
      <c r="D24" s="31"/>
      <c r="E24" s="32"/>
      <c r="F24" s="14"/>
      <c r="G24" s="14"/>
      <c r="H24" s="15"/>
      <c r="I24" s="35"/>
      <c r="J24" s="35"/>
      <c r="K24" s="35"/>
      <c r="L24" s="14"/>
      <c r="M24" s="14"/>
      <c r="N24" s="14"/>
      <c r="O24" s="25"/>
      <c r="P24" s="25"/>
      <c r="Q24" s="14"/>
      <c r="R24" s="16"/>
    </row>
    <row r="25" spans="1:18" ht="12.75">
      <c r="A25" s="13" t="s">
        <v>52</v>
      </c>
      <c r="B25" s="101"/>
      <c r="C25" s="103"/>
      <c r="D25" s="31"/>
      <c r="E25" s="32"/>
      <c r="F25" s="14"/>
      <c r="G25" s="14"/>
      <c r="H25" s="15"/>
      <c r="I25" s="35"/>
      <c r="J25" s="35"/>
      <c r="K25" s="35"/>
      <c r="L25" s="14"/>
      <c r="M25" s="14"/>
      <c r="N25" s="14"/>
      <c r="O25" s="25"/>
      <c r="P25" s="25"/>
      <c r="Q25" s="14"/>
      <c r="R25" s="16"/>
    </row>
    <row r="26" spans="1:18" ht="12.75">
      <c r="A26" s="17" t="s">
        <v>64</v>
      </c>
      <c r="B26" s="101">
        <v>0</v>
      </c>
      <c r="C26" s="103"/>
      <c r="D26" s="31">
        <f>900</f>
        <v>900</v>
      </c>
      <c r="E26" s="23"/>
      <c r="F26" s="14"/>
      <c r="G26" s="14"/>
      <c r="H26" s="14"/>
      <c r="I26" s="35"/>
      <c r="J26" s="35"/>
      <c r="K26" s="35"/>
      <c r="L26" s="14"/>
      <c r="M26" s="14"/>
      <c r="N26" s="14"/>
      <c r="O26" s="25"/>
      <c r="P26" s="25"/>
      <c r="Q26" s="14"/>
      <c r="R26" s="16"/>
    </row>
    <row r="27" spans="1:18" ht="12.75">
      <c r="A27" s="18" t="s">
        <v>2</v>
      </c>
      <c r="B27" s="116">
        <f>SUM(B14:B26)</f>
        <v>162731.97</v>
      </c>
      <c r="C27" s="117"/>
      <c r="D27" s="26">
        <f>SUM(D14:D26)</f>
        <v>143880.53</v>
      </c>
      <c r="E27" s="19"/>
      <c r="F27" s="26">
        <f aca="true" t="shared" si="0" ref="F27:R27">SUM(F14:F26)</f>
        <v>10487.880000000001</v>
      </c>
      <c r="G27" s="26">
        <f t="shared" si="0"/>
        <v>15379.2</v>
      </c>
      <c r="H27" s="19">
        <f t="shared" si="0"/>
        <v>19810.440000000002</v>
      </c>
      <c r="I27" s="26">
        <f t="shared" si="0"/>
        <v>2300</v>
      </c>
      <c r="J27" s="26">
        <f t="shared" si="0"/>
        <v>21400.818479999998</v>
      </c>
      <c r="K27" s="26">
        <f t="shared" si="0"/>
        <v>8794.403279999999</v>
      </c>
      <c r="L27" s="19">
        <f t="shared" si="0"/>
        <v>20975.760000000002</v>
      </c>
      <c r="M27" s="19">
        <f t="shared" si="0"/>
        <v>44758.57000000001</v>
      </c>
      <c r="N27" s="19">
        <f t="shared" si="0"/>
        <v>0</v>
      </c>
      <c r="O27" s="26">
        <f t="shared" si="0"/>
        <v>2196</v>
      </c>
      <c r="P27" s="26">
        <f t="shared" si="0"/>
        <v>0</v>
      </c>
      <c r="Q27" s="19">
        <f t="shared" si="0"/>
        <v>17479.800000000003</v>
      </c>
      <c r="R27" s="20">
        <f t="shared" si="0"/>
        <v>163582.87176</v>
      </c>
    </row>
    <row r="28" spans="1:18" ht="12.75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2" t="s">
        <v>23</v>
      </c>
      <c r="Q28" s="97">
        <f>SUM(E12+D27-R27)</f>
        <v>-350399.0397600001</v>
      </c>
      <c r="R28" s="97"/>
    </row>
    <row r="30" spans="14:15" ht="12.75">
      <c r="N30" s="5"/>
      <c r="O30" s="3"/>
    </row>
    <row r="31" spans="11:17" ht="12.75">
      <c r="K31" s="36" t="s">
        <v>15</v>
      </c>
      <c r="L31" s="36">
        <v>5782.57</v>
      </c>
      <c r="M31" s="36" t="s">
        <v>61</v>
      </c>
      <c r="N31" s="36">
        <v>19711.33</v>
      </c>
      <c r="O31" s="36" t="s">
        <v>62</v>
      </c>
      <c r="P31" s="37">
        <v>3026.3</v>
      </c>
      <c r="Q31" s="36" t="s">
        <v>63</v>
      </c>
    </row>
    <row r="32" spans="11:17" ht="12.75">
      <c r="K32" s="36" t="s">
        <v>13</v>
      </c>
      <c r="L32" s="36">
        <v>4823.13</v>
      </c>
      <c r="M32" s="36" t="s">
        <v>61</v>
      </c>
      <c r="N32" s="36">
        <v>9422.45</v>
      </c>
      <c r="O32" s="36" t="s">
        <v>62</v>
      </c>
      <c r="P32" s="37">
        <v>1992.79</v>
      </c>
      <c r="Q32" s="36" t="s">
        <v>63</v>
      </c>
    </row>
    <row r="33" spans="11:17" ht="12.75">
      <c r="K33" s="36" t="s">
        <v>20</v>
      </c>
      <c r="L33" s="36"/>
      <c r="M33" s="36" t="s">
        <v>61</v>
      </c>
      <c r="N33" s="36"/>
      <c r="O33" s="36" t="s">
        <v>62</v>
      </c>
      <c r="P33" s="37"/>
      <c r="Q33" s="36" t="s">
        <v>63</v>
      </c>
    </row>
    <row r="34" spans="11:17" ht="12.75">
      <c r="K34" s="36" t="s">
        <v>5</v>
      </c>
      <c r="L34" s="36"/>
      <c r="M34" s="36" t="s">
        <v>61</v>
      </c>
      <c r="N34" s="36"/>
      <c r="O34" s="36" t="s">
        <v>62</v>
      </c>
      <c r="P34" s="37"/>
      <c r="Q34" s="36" t="s">
        <v>63</v>
      </c>
    </row>
    <row r="35" spans="11:17" ht="12.75">
      <c r="K35" s="36" t="s">
        <v>6</v>
      </c>
      <c r="L35" s="36"/>
      <c r="M35" s="36" t="s">
        <v>61</v>
      </c>
      <c r="N35" s="36"/>
      <c r="O35" s="36" t="s">
        <v>62</v>
      </c>
      <c r="P35" s="37"/>
      <c r="Q35" s="36" t="s">
        <v>63</v>
      </c>
    </row>
    <row r="36" spans="11:17" ht="12.75">
      <c r="K36" s="36" t="s">
        <v>7</v>
      </c>
      <c r="L36" s="36"/>
      <c r="M36" s="36" t="s">
        <v>61</v>
      </c>
      <c r="N36" s="36"/>
      <c r="O36" s="36" t="s">
        <v>62</v>
      </c>
      <c r="P36" s="37"/>
      <c r="Q36" s="36" t="s">
        <v>63</v>
      </c>
    </row>
    <row r="37" spans="11:17" ht="12.75">
      <c r="K37" s="36" t="s">
        <v>1</v>
      </c>
      <c r="L37" s="36"/>
      <c r="M37" s="36" t="s">
        <v>61</v>
      </c>
      <c r="N37" s="36"/>
      <c r="O37" s="36" t="s">
        <v>62</v>
      </c>
      <c r="P37" s="37"/>
      <c r="Q37" s="36" t="s">
        <v>63</v>
      </c>
    </row>
    <row r="38" spans="11:17" ht="12.75">
      <c r="K38" s="36" t="s">
        <v>3</v>
      </c>
      <c r="L38" s="36"/>
      <c r="M38" s="36" t="s">
        <v>61</v>
      </c>
      <c r="N38" s="36"/>
      <c r="O38" s="36" t="s">
        <v>62</v>
      </c>
      <c r="P38" s="37"/>
      <c r="Q38" s="36" t="s">
        <v>63</v>
      </c>
    </row>
    <row r="39" spans="11:17" ht="12.75">
      <c r="K39" s="36" t="s">
        <v>16</v>
      </c>
      <c r="L39" s="36"/>
      <c r="M39" s="36" t="s">
        <v>61</v>
      </c>
      <c r="N39" s="36"/>
      <c r="O39" s="36" t="s">
        <v>62</v>
      </c>
      <c r="P39" s="36"/>
      <c r="Q39" s="36" t="s">
        <v>63</v>
      </c>
    </row>
    <row r="40" spans="11:17" ht="12.75">
      <c r="K40" s="36" t="s">
        <v>17</v>
      </c>
      <c r="L40" s="36"/>
      <c r="M40" s="36" t="s">
        <v>61</v>
      </c>
      <c r="N40" s="36"/>
      <c r="O40" s="36" t="s">
        <v>62</v>
      </c>
      <c r="P40" s="36"/>
      <c r="Q40" s="36" t="s">
        <v>63</v>
      </c>
    </row>
    <row r="41" spans="11:17" ht="12.75">
      <c r="K41" s="36" t="s">
        <v>18</v>
      </c>
      <c r="L41" s="36"/>
      <c r="M41" s="36" t="s">
        <v>61</v>
      </c>
      <c r="N41" s="36"/>
      <c r="O41" s="36" t="s">
        <v>62</v>
      </c>
      <c r="P41" s="36"/>
      <c r="Q41" s="36" t="s">
        <v>63</v>
      </c>
    </row>
    <row r="42" spans="11:17" ht="12.75">
      <c r="K42" s="36" t="s">
        <v>19</v>
      </c>
      <c r="L42" s="36"/>
      <c r="M42" s="36" t="s">
        <v>61</v>
      </c>
      <c r="N42" s="36"/>
      <c r="O42" s="36" t="s">
        <v>62</v>
      </c>
      <c r="P42" s="36"/>
      <c r="Q42" s="36" t="s">
        <v>63</v>
      </c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Q28:R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Q17"/>
  <sheetViews>
    <sheetView zoomScalePageLayoutView="0" workbookViewId="0" topLeftCell="A1">
      <selection activeCell="C34" sqref="C34"/>
    </sheetView>
  </sheetViews>
  <sheetFormatPr defaultColWidth="9.00390625" defaultRowHeight="12.75"/>
  <sheetData>
    <row r="3" spans="1:17" ht="12.7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4"/>
      <c r="Q3" s="4"/>
    </row>
    <row r="4" spans="1:17" ht="12.75">
      <c r="A4" s="55" t="s">
        <v>8</v>
      </c>
      <c r="B4" s="56"/>
      <c r="C4" s="57"/>
      <c r="D4" s="55"/>
      <c r="E4" s="56"/>
      <c r="F4" s="56"/>
      <c r="G4" s="56"/>
      <c r="H4" s="56"/>
      <c r="I4" s="56"/>
      <c r="J4" s="56"/>
      <c r="K4" s="56"/>
      <c r="L4" s="56"/>
      <c r="M4" s="57"/>
      <c r="N4" s="1" t="s">
        <v>9</v>
      </c>
      <c r="O4" s="1" t="s">
        <v>10</v>
      </c>
      <c r="P4" s="58" t="s">
        <v>22</v>
      </c>
      <c r="Q4" s="59"/>
    </row>
    <row r="5" spans="1:17" ht="39.75" customHeight="1">
      <c r="A5" s="60" t="s">
        <v>15</v>
      </c>
      <c r="B5" s="61"/>
      <c r="C5" s="62"/>
      <c r="D5" s="52" t="s">
        <v>21</v>
      </c>
      <c r="E5" s="53"/>
      <c r="F5" s="53"/>
      <c r="G5" s="53"/>
      <c r="H5" s="53"/>
      <c r="I5" s="53"/>
      <c r="J5" s="53"/>
      <c r="K5" s="53"/>
      <c r="L5" s="53"/>
      <c r="M5" s="54"/>
      <c r="N5" s="38" t="s">
        <v>67</v>
      </c>
      <c r="O5" s="39">
        <v>0.003</v>
      </c>
      <c r="P5" s="64" t="s">
        <v>73</v>
      </c>
      <c r="Q5" s="65"/>
    </row>
    <row r="6" spans="1:17" ht="12.75">
      <c r="A6" s="60"/>
      <c r="B6" s="61"/>
      <c r="C6" s="62"/>
      <c r="D6" s="52" t="s">
        <v>69</v>
      </c>
      <c r="E6" s="53"/>
      <c r="F6" s="53"/>
      <c r="G6" s="53"/>
      <c r="H6" s="53"/>
      <c r="I6" s="53"/>
      <c r="J6" s="53"/>
      <c r="K6" s="53"/>
      <c r="L6" s="53"/>
      <c r="M6" s="54"/>
      <c r="N6" s="38" t="s">
        <v>70</v>
      </c>
      <c r="O6" s="39">
        <v>1</v>
      </c>
      <c r="P6" s="64"/>
      <c r="Q6" s="65"/>
    </row>
    <row r="7" spans="1:17" ht="12.75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 t="s">
        <v>12</v>
      </c>
      <c r="Q7" s="40">
        <v>1.326</v>
      </c>
    </row>
    <row r="8" spans="1:17" ht="39">
      <c r="A8" s="60" t="s">
        <v>15</v>
      </c>
      <c r="B8" s="61"/>
      <c r="C8" s="62"/>
      <c r="D8" s="52" t="s">
        <v>14</v>
      </c>
      <c r="E8" s="53"/>
      <c r="F8" s="53"/>
      <c r="G8" s="53"/>
      <c r="H8" s="53"/>
      <c r="I8" s="53"/>
      <c r="J8" s="53"/>
      <c r="K8" s="53"/>
      <c r="L8" s="53"/>
      <c r="M8" s="54"/>
      <c r="N8" s="38" t="s">
        <v>67</v>
      </c>
      <c r="O8" s="39">
        <v>0.005</v>
      </c>
      <c r="P8" s="64" t="s">
        <v>74</v>
      </c>
      <c r="Q8" s="65"/>
    </row>
    <row r="9" spans="1:17" ht="45" customHeight="1">
      <c r="A9" s="60"/>
      <c r="B9" s="61"/>
      <c r="C9" s="62"/>
      <c r="D9" s="52" t="s">
        <v>68</v>
      </c>
      <c r="E9" s="53"/>
      <c r="F9" s="53"/>
      <c r="G9" s="53"/>
      <c r="H9" s="53"/>
      <c r="I9" s="53"/>
      <c r="J9" s="53"/>
      <c r="K9" s="53"/>
      <c r="L9" s="53"/>
      <c r="M9" s="54"/>
      <c r="N9" s="38" t="s">
        <v>67</v>
      </c>
      <c r="O9" s="39">
        <v>0.005</v>
      </c>
      <c r="P9" s="64"/>
      <c r="Q9" s="65"/>
    </row>
    <row r="10" spans="1:17" ht="12.75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 t="s">
        <v>12</v>
      </c>
      <c r="Q10" s="51">
        <v>0.87</v>
      </c>
    </row>
    <row r="12" spans="5:14" ht="12.75">
      <c r="E12" s="24" t="s">
        <v>53</v>
      </c>
      <c r="F12" s="24"/>
      <c r="G12" s="24"/>
      <c r="H12" s="24"/>
      <c r="I12" s="24"/>
      <c r="J12" s="24"/>
      <c r="K12" s="24"/>
      <c r="L12" s="24"/>
      <c r="M12" s="24"/>
      <c r="N12" s="24"/>
    </row>
    <row r="13" spans="5:14" ht="12.75"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5:14" ht="12.75"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5:14" ht="12.75">
      <c r="E15" s="24" t="s">
        <v>54</v>
      </c>
      <c r="F15" s="24" t="s">
        <v>55</v>
      </c>
      <c r="G15" s="24"/>
      <c r="H15" s="24"/>
      <c r="I15" s="24"/>
      <c r="J15" s="24"/>
      <c r="K15" s="24"/>
      <c r="L15" s="24"/>
      <c r="M15" s="24"/>
      <c r="N15" s="24"/>
    </row>
    <row r="16" spans="5:14" ht="12.75"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5:14" ht="12.75">
      <c r="E17" s="24"/>
      <c r="F17" s="24"/>
      <c r="G17" s="24"/>
      <c r="H17" s="24"/>
      <c r="I17" s="24"/>
      <c r="J17" s="24"/>
      <c r="K17" s="24"/>
      <c r="L17" s="24"/>
      <c r="M17" s="24"/>
      <c r="N17" s="24"/>
    </row>
  </sheetData>
  <sheetProtection/>
  <mergeCells count="16">
    <mergeCell ref="A8:C8"/>
    <mergeCell ref="D8:M8"/>
    <mergeCell ref="P8:Q8"/>
    <mergeCell ref="A9:C9"/>
    <mergeCell ref="D9:M9"/>
    <mergeCell ref="P9:Q9"/>
    <mergeCell ref="A6:C6"/>
    <mergeCell ref="D6:M6"/>
    <mergeCell ref="P6:Q6"/>
    <mergeCell ref="A3:O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2023-07-25T05:20:15Z</cp:lastPrinted>
  <dcterms:created xsi:type="dcterms:W3CDTF">2007-02-04T12:22:59Z</dcterms:created>
  <dcterms:modified xsi:type="dcterms:W3CDTF">2024-04-16T11:22:17Z</dcterms:modified>
  <cp:category/>
  <cp:version/>
  <cp:contentType/>
  <cp:contentStatus/>
</cp:coreProperties>
</file>