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3800" windowHeight="5232" activeTab="0"/>
  </bookViews>
  <sheets>
    <sheet name="2024" sheetId="1" r:id="rId1"/>
    <sheet name="работы" sheetId="2" r:id="rId2"/>
  </sheets>
  <definedNames>
    <definedName name="_xlnm.Print_Area" localSheetId="0">'2024'!$A$2:$Q$31</definedName>
    <definedName name="_xlnm.Print_Area" localSheetId="1">'работы'!$A$2:$O$16</definedName>
  </definedNames>
  <calcPr fullCalcOnLoad="1"/>
</workbook>
</file>

<file path=xl/sharedStrings.xml><?xml version="1.0" encoding="utf-8"?>
<sst xmlns="http://schemas.openxmlformats.org/spreadsheetml/2006/main" count="110" uniqueCount="77">
  <si>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</si>
  <si>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</si>
  <si>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</si>
  <si>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</si>
  <si>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</si>
  <si>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</si>
  <si>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</si>
  <si>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</si>
  <si>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</si>
  <si>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</si>
  <si>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</si>
  <si>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</si>
  <si>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</si>
  <si>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</si>
  <si>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</si>
  <si>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</si>
  <si>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Месяц</t>
  </si>
  <si>
    <t>ед. изм.</t>
  </si>
  <si>
    <t>кол-во</t>
  </si>
  <si>
    <t>ИТОГО</t>
  </si>
  <si>
    <t>тыс.руб.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</si>
  <si>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</si>
  <si>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</si>
  <si>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</si>
  <si>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</si>
  <si>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</si>
  <si>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</si>
  <si>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</si>
  <si>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</si>
  <si>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</si>
  <si>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</si>
  <si>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</si>
  <si>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</si>
  <si>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</si>
  <si>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</si>
  <si>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</si>
  <si>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</si>
  <si>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</si>
  <si>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</si>
  <si>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</si>
  <si>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</si>
  <si>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</si>
  <si>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</si>
  <si>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</si>
  <si>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</si>
  <si>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</si>
  <si>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</si>
  <si>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</si>
  <si>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</si>
  <si>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</si>
  <si>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</si>
  <si>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</si>
  <si>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</si>
  <si>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</si>
  <si>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</si>
  <si>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</si>
  <si>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</si>
  <si>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</si>
  <si>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</si>
  <si>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</si>
  <si>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</si>
  <si>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</si>
  <si>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</si>
  <si>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Разборка трубопроводов из водогазопроводных труб диаметром: до 32 мм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</si>
  <si>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</si>
  <si>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 xml:space="preserve">общехозяйственные расходы </t>
  </si>
  <si>
    <t>серди</t>
  </si>
  <si>
    <t>ростелеком</t>
  </si>
  <si>
    <t>100 м трубопровода</t>
  </si>
  <si>
    <t>Работы по уборке придомовой территории</t>
  </si>
  <si>
    <t>100 отверстий</t>
  </si>
  <si>
    <t>Пробивка отверстий в кирпичных стенах для  труб вручную при толщине стен: в 2 кирпича</t>
  </si>
  <si>
    <t>Врезка в действующие внутренние сети трубопроводов отопления и водоснабжения диаметром: 15 мм</t>
  </si>
  <si>
    <t>1 врезка</t>
  </si>
  <si>
    <t>Перечень выполненных работ по сметам за 2024 год по дому Калинина 144/1</t>
  </si>
  <si>
    <t>Информация о доходах и расходах по дому __Калинина 144/1__на 2024год.</t>
  </si>
  <si>
    <t xml:space="preserve"> кв.34,35,38,39,подвал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</si>
</sst>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32" borderId="13" xfId="0" applyFont="1" applyFill="1" applyBorder="1" applyAlignment="1">
      <alignment/>
    </xf>
    <xf numFmtId="2" fontId="1" fillId="0" borderId="14" xfId="0" applyNumberFormat="1" applyFont="1" applyBorder="1" applyAlignment="1">
      <alignment horizontal="left" vertical="top" textRotation="90" wrapText="1"/>
    </xf>
    <xf numFmtId="2" fontId="8" fillId="32" borderId="13" xfId="0" applyNumberFormat="1" applyFont="1" applyFill="1" applyBorder="1" applyAlignment="1">
      <alignment/>
    </xf>
    <xf numFmtId="2" fontId="8" fillId="0" borderId="15" xfId="0" applyNumberFormat="1" applyFont="1" applyBorder="1" applyAlignment="1">
      <alignment horizontal="center" vertical="top" wrapText="1"/>
    </xf>
    <xf numFmtId="2" fontId="1" fillId="7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2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5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32" borderId="13" xfId="0" applyFont="1" applyFill="1" applyBorder="1" applyAlignment="1">
      <alignment wrapText="1"/>
    </xf>
    <xf numFmtId="2" fontId="1" fillId="0" borderId="15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4" fontId="2" fillId="13" borderId="10" xfId="0" applyNumberFormat="1" applyFont="1" applyFill="1" applyBorder="1" applyAlignment="1">
      <alignment/>
    </xf>
    <xf numFmtId="174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5" fillId="34" borderId="10" xfId="0" applyNumberFormat="1" applyFont="1" applyFill="1" applyBorder="1" applyAlignment="1">
      <alignment horizontal="center"/>
    </xf>
    <xf numFmtId="2" fontId="8" fillId="34" borderId="15" xfId="0" applyNumberFormat="1" applyFont="1" applyFill="1" applyBorder="1" applyAlignment="1">
      <alignment horizontal="center" vertical="top" wrapText="1"/>
    </xf>
    <xf numFmtId="0" fontId="12" fillId="34" borderId="11" xfId="0" applyNumberFormat="1" applyFont="1" applyFill="1" applyBorder="1" applyAlignment="1">
      <alignment wrapText="1"/>
    </xf>
    <xf numFmtId="2" fontId="7" fillId="34" borderId="16" xfId="0" applyNumberFormat="1" applyFont="1" applyFill="1" applyBorder="1" applyAlignment="1">
      <alignment horizontal="center" vertical="top"/>
    </xf>
    <xf numFmtId="2" fontId="7" fillId="34" borderId="12" xfId="0" applyNumberFormat="1" applyFont="1" applyFill="1" applyBorder="1" applyAlignment="1">
      <alignment horizontal="center" vertical="top"/>
    </xf>
    <xf numFmtId="2" fontId="0" fillId="13" borderId="11" xfId="0" applyNumberFormat="1" applyFont="1" applyFill="1" applyBorder="1" applyAlignment="1">
      <alignment horizontal="center" vertical="top" wrapText="1"/>
    </xf>
    <xf numFmtId="0" fontId="6" fillId="12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5" xfId="0" applyNumberFormat="1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1" xfId="0" applyNumberFormat="1" applyBorder="1" applyAlignment="1">
      <alignment horizontal="left" wrapText="1"/>
    </xf>
    <xf numFmtId="2" fontId="6" fillId="6" borderId="17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2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1" fillId="0" borderId="15" xfId="0" applyNumberFormat="1" applyFont="1" applyBorder="1" applyAlignment="1">
      <alignment horizontal="left" vertical="top" textRotation="90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174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5" xfId="0" applyNumberFormat="1" applyFont="1" applyBorder="1" applyAlignment="1">
      <alignment horizontal="left" textRotation="90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174" fontId="1" fillId="34" borderId="11" xfId="0" applyNumberFormat="1" applyFont="1" applyFill="1" applyBorder="1" applyAlignment="1">
      <alignment horizontal="center"/>
    </xf>
    <xf numFmtId="174" fontId="1" fillId="34" borderId="12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174" fontId="1" fillId="37" borderId="11" xfId="0" applyNumberFormat="1" applyFont="1" applyFill="1" applyBorder="1" applyAlignment="1">
      <alignment horizontal="center"/>
    </xf>
    <xf numFmtId="174" fontId="1" fillId="37" borderId="1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6" fillId="32" borderId="16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2" fontId="0" fillId="0" borderId="16" xfId="0" applyNumberFormat="1" applyFont="1" applyBorder="1" applyAlignment="1">
      <alignment horizontal="left" wrapText="1"/>
    </xf>
    <xf numFmtId="2" fontId="0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6"/>
  <sheetViews>
    <sheetView tabSelected="1" workbookViewId="0" topLeftCell="A1">
      <selection activeCell="S17" sqref="S17"/>
    </sheetView>
  </sheetViews>
  <sheetFormatPr defaultColWidth="9.00390625" defaultRowHeight="12.75"/>
  <sheetData>
    <row r="2" spans="1:17" ht="15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>
      <c r="A4" s="89"/>
      <c r="B4" s="66"/>
      <c r="C4" s="66"/>
      <c r="D4" s="66"/>
      <c r="E4" s="90"/>
      <c r="F4" s="67" t="s">
        <v>25</v>
      </c>
      <c r="G4" s="62"/>
      <c r="H4" s="62"/>
      <c r="I4" s="62"/>
      <c r="J4" s="62"/>
      <c r="K4" s="62"/>
      <c r="L4" s="62"/>
      <c r="M4" s="62"/>
      <c r="N4" s="62"/>
      <c r="O4" s="62"/>
      <c r="P4" s="63"/>
      <c r="Q4" s="1"/>
    </row>
    <row r="5" spans="1:17" ht="12.75">
      <c r="A5" s="8"/>
      <c r="B5" s="91" t="s">
        <v>26</v>
      </c>
      <c r="C5" s="92"/>
      <c r="D5" s="92"/>
      <c r="E5" s="93"/>
      <c r="F5" s="94" t="s">
        <v>9</v>
      </c>
      <c r="G5" s="95"/>
      <c r="H5" s="95"/>
      <c r="I5" s="95"/>
      <c r="J5" s="95"/>
      <c r="K5" s="95"/>
      <c r="L5" s="95"/>
      <c r="M5" s="95"/>
      <c r="N5" s="96" t="s">
        <v>27</v>
      </c>
      <c r="O5" s="97"/>
      <c r="P5" s="100" t="s">
        <v>28</v>
      </c>
      <c r="Q5" s="103" t="s">
        <v>19</v>
      </c>
    </row>
    <row r="6" spans="1:17" ht="12.75">
      <c r="A6" s="28"/>
      <c r="B6" s="64" t="s">
        <v>29</v>
      </c>
      <c r="C6" s="64" t="s">
        <v>15</v>
      </c>
      <c r="D6" s="64" t="s">
        <v>30</v>
      </c>
      <c r="E6" s="84" t="s">
        <v>12</v>
      </c>
      <c r="F6" s="82" t="s">
        <v>31</v>
      </c>
      <c r="G6" s="82" t="s">
        <v>69</v>
      </c>
      <c r="H6" s="82" t="s">
        <v>32</v>
      </c>
      <c r="I6" s="82" t="s">
        <v>33</v>
      </c>
      <c r="J6" s="82" t="s">
        <v>34</v>
      </c>
      <c r="K6" s="82" t="s">
        <v>65</v>
      </c>
      <c r="L6" s="74" t="s">
        <v>35</v>
      </c>
      <c r="M6" s="76"/>
      <c r="N6" s="98"/>
      <c r="O6" s="99"/>
      <c r="P6" s="101"/>
      <c r="Q6" s="104"/>
    </row>
    <row r="7" spans="1:17" ht="121.5">
      <c r="A7" s="10"/>
      <c r="B7" s="65"/>
      <c r="C7" s="65"/>
      <c r="D7" s="65"/>
      <c r="E7" s="85"/>
      <c r="F7" s="83"/>
      <c r="G7" s="83"/>
      <c r="H7" s="83"/>
      <c r="I7" s="83"/>
      <c r="J7" s="83"/>
      <c r="K7" s="83"/>
      <c r="L7" s="29" t="s">
        <v>57</v>
      </c>
      <c r="M7" s="29" t="s">
        <v>60</v>
      </c>
      <c r="N7" s="9" t="s">
        <v>36</v>
      </c>
      <c r="O7" s="9" t="s">
        <v>37</v>
      </c>
      <c r="P7" s="102"/>
      <c r="Q7" s="105"/>
    </row>
    <row r="8" spans="1:17" ht="12.75">
      <c r="A8" s="47" t="s">
        <v>58</v>
      </c>
      <c r="B8" s="48"/>
      <c r="C8" s="48"/>
      <c r="D8" s="49"/>
      <c r="E8" s="45">
        <v>18</v>
      </c>
      <c r="F8" s="52">
        <v>2</v>
      </c>
      <c r="G8" s="52">
        <v>2.02</v>
      </c>
      <c r="H8" s="52">
        <v>3.4</v>
      </c>
      <c r="I8" s="52">
        <v>0.4</v>
      </c>
      <c r="J8" s="52">
        <v>2.48</v>
      </c>
      <c r="K8" s="52">
        <v>3.6</v>
      </c>
      <c r="L8" s="53">
        <v>0</v>
      </c>
      <c r="M8" s="52">
        <v>0.2</v>
      </c>
      <c r="N8" s="54">
        <v>0.3</v>
      </c>
      <c r="O8" s="54">
        <v>0.3</v>
      </c>
      <c r="P8" s="55">
        <v>3.3</v>
      </c>
      <c r="Q8" s="46">
        <f>SUM(F8:P8)</f>
        <v>18</v>
      </c>
    </row>
    <row r="9" spans="1:17" ht="20.25">
      <c r="A9" s="71" t="s">
        <v>38</v>
      </c>
      <c r="B9" s="72"/>
      <c r="C9" s="72"/>
      <c r="D9" s="73"/>
      <c r="E9" s="37">
        <v>2075.4</v>
      </c>
      <c r="F9" s="74" t="s">
        <v>39</v>
      </c>
      <c r="G9" s="75"/>
      <c r="H9" s="75"/>
      <c r="I9" s="75"/>
      <c r="J9" s="75"/>
      <c r="K9" s="75"/>
      <c r="L9" s="75"/>
      <c r="M9" s="76"/>
      <c r="N9" s="77" t="s">
        <v>40</v>
      </c>
      <c r="O9" s="78"/>
      <c r="P9" s="11" t="s">
        <v>41</v>
      </c>
      <c r="Q9" s="11"/>
    </row>
    <row r="10" spans="1:17" ht="12.75">
      <c r="A10" s="79" t="s">
        <v>42</v>
      </c>
      <c r="B10" s="80"/>
      <c r="C10" s="80"/>
      <c r="D10" s="80"/>
      <c r="E10" s="81"/>
      <c r="F10" s="12">
        <v>4150.8</v>
      </c>
      <c r="G10" s="12">
        <v>4192.308</v>
      </c>
      <c r="H10" s="12">
        <v>7056.36</v>
      </c>
      <c r="I10" s="12">
        <v>1141.4700000000003</v>
      </c>
      <c r="J10" s="12">
        <v>5146.992</v>
      </c>
      <c r="K10" s="12">
        <v>7471.4400000000005</v>
      </c>
      <c r="L10" s="12">
        <v>0</v>
      </c>
      <c r="M10" s="12">
        <v>0</v>
      </c>
      <c r="N10" s="12">
        <v>622.62</v>
      </c>
      <c r="O10" s="12">
        <v>622.62</v>
      </c>
      <c r="P10" s="12">
        <v>6848.82</v>
      </c>
      <c r="Q10" s="12">
        <f>F10+G10+H10+I10+J10+K10+L10+M10+N10+O10+P10</f>
        <v>37253.43</v>
      </c>
    </row>
    <row r="11" spans="1:17" ht="12.75">
      <c r="A11" s="113" t="s">
        <v>43</v>
      </c>
      <c r="B11" s="113"/>
      <c r="C11" s="113"/>
      <c r="D11" s="113"/>
      <c r="E11" s="114"/>
      <c r="F11" s="68" t="s">
        <v>44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0"/>
    </row>
    <row r="12" spans="1:17" ht="12.75">
      <c r="A12" s="108" t="s">
        <v>45</v>
      </c>
      <c r="B12" s="108"/>
      <c r="C12" s="108"/>
      <c r="D12" s="109"/>
      <c r="E12" s="38">
        <v>38723.12259999965</v>
      </c>
      <c r="F12" s="50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5"/>
    </row>
    <row r="13" spans="1:17" ht="12.75">
      <c r="A13" s="30"/>
      <c r="B13" s="115" t="s">
        <v>56</v>
      </c>
      <c r="C13" s="115"/>
      <c r="D13" s="31" t="s">
        <v>43</v>
      </c>
      <c r="E13" s="32" t="s">
        <v>24</v>
      </c>
      <c r="F13" s="50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7" ht="12.75">
      <c r="A14" s="16" t="s">
        <v>46</v>
      </c>
      <c r="B14" s="110">
        <v>44337.67</v>
      </c>
      <c r="C14" s="112"/>
      <c r="D14" s="33">
        <v>36162.84</v>
      </c>
      <c r="E14" s="34"/>
      <c r="F14" s="17">
        <v>4150.8</v>
      </c>
      <c r="G14" s="17">
        <v>4182.822</v>
      </c>
      <c r="H14" s="18">
        <v>7056.36</v>
      </c>
      <c r="I14" s="17">
        <v>2300</v>
      </c>
      <c r="J14" s="17">
        <v>5155.518</v>
      </c>
      <c r="K14" s="17">
        <v>7471.4400000000005</v>
      </c>
      <c r="L14" s="17">
        <v>5967.12</v>
      </c>
      <c r="M14" s="17">
        <v>0</v>
      </c>
      <c r="N14" s="35">
        <v>33664</v>
      </c>
      <c r="O14" s="35">
        <v>0</v>
      </c>
      <c r="P14" s="17">
        <v>6848.82</v>
      </c>
      <c r="Q14" s="19">
        <f>SUM(F14:P14)</f>
        <v>76796.88</v>
      </c>
    </row>
    <row r="15" spans="1:17" ht="12.75">
      <c r="A15" s="16" t="s">
        <v>47</v>
      </c>
      <c r="B15" s="110">
        <v>43391.06</v>
      </c>
      <c r="C15" s="111"/>
      <c r="D15" s="33">
        <v>47836.46</v>
      </c>
      <c r="E15" s="34"/>
      <c r="F15" s="17">
        <v>4150.8</v>
      </c>
      <c r="G15" s="17">
        <v>4350.13488</v>
      </c>
      <c r="H15" s="18">
        <v>7056.36</v>
      </c>
      <c r="I15" s="17">
        <v>2300</v>
      </c>
      <c r="J15" s="17">
        <v>5260.4592</v>
      </c>
      <c r="K15" s="17">
        <v>7471.4400000000005</v>
      </c>
      <c r="L15" s="17">
        <f>3338.56+668.07</f>
        <v>4006.63</v>
      </c>
      <c r="M15" s="17">
        <v>0</v>
      </c>
      <c r="N15" s="35">
        <v>0</v>
      </c>
      <c r="O15" s="35">
        <v>0</v>
      </c>
      <c r="P15" s="17">
        <v>6848.82</v>
      </c>
      <c r="Q15" s="19">
        <f>SUM(F15:P15)</f>
        <v>41444.64408</v>
      </c>
    </row>
    <row r="16" spans="1:17" ht="12.75">
      <c r="A16" s="16" t="s">
        <v>2</v>
      </c>
      <c r="B16" s="110"/>
      <c r="C16" s="111"/>
      <c r="D16" s="33"/>
      <c r="E16" s="34"/>
      <c r="F16" s="17"/>
      <c r="G16" s="17"/>
      <c r="H16" s="18"/>
      <c r="I16" s="17"/>
      <c r="J16" s="17"/>
      <c r="K16" s="17"/>
      <c r="L16" s="17"/>
      <c r="M16" s="17"/>
      <c r="N16" s="35"/>
      <c r="O16" s="35"/>
      <c r="P16" s="17"/>
      <c r="Q16" s="19"/>
    </row>
    <row r="17" spans="1:17" ht="12.75">
      <c r="A17" s="16" t="s">
        <v>48</v>
      </c>
      <c r="B17" s="110"/>
      <c r="C17" s="111"/>
      <c r="D17" s="33"/>
      <c r="E17" s="34"/>
      <c r="F17" s="17"/>
      <c r="G17" s="17"/>
      <c r="H17" s="18"/>
      <c r="I17" s="17"/>
      <c r="J17" s="17"/>
      <c r="K17" s="17"/>
      <c r="L17" s="17"/>
      <c r="M17" s="17"/>
      <c r="N17" s="35"/>
      <c r="O17" s="35"/>
      <c r="P17" s="17"/>
      <c r="Q17" s="19"/>
    </row>
    <row r="18" spans="1:17" ht="12.75">
      <c r="A18" s="16" t="s">
        <v>4</v>
      </c>
      <c r="B18" s="110"/>
      <c r="C18" s="111"/>
      <c r="D18" s="33"/>
      <c r="E18" s="34"/>
      <c r="F18" s="17"/>
      <c r="G18" s="17"/>
      <c r="H18" s="18"/>
      <c r="I18" s="17"/>
      <c r="J18" s="17"/>
      <c r="K18" s="17"/>
      <c r="L18" s="17"/>
      <c r="M18" s="17"/>
      <c r="N18" s="35"/>
      <c r="O18" s="35"/>
      <c r="P18" s="17"/>
      <c r="Q18" s="19"/>
    </row>
    <row r="19" spans="1:17" ht="12.75">
      <c r="A19" s="16" t="s">
        <v>5</v>
      </c>
      <c r="B19" s="110"/>
      <c r="C19" s="111"/>
      <c r="D19" s="33"/>
      <c r="E19" s="34"/>
      <c r="F19" s="17"/>
      <c r="G19" s="17"/>
      <c r="H19" s="18"/>
      <c r="I19" s="17"/>
      <c r="J19" s="17"/>
      <c r="K19" s="17"/>
      <c r="L19" s="17"/>
      <c r="M19" s="17"/>
      <c r="N19" s="35"/>
      <c r="O19" s="35"/>
      <c r="P19" s="17"/>
      <c r="Q19" s="19"/>
    </row>
    <row r="20" spans="1:17" ht="12.75">
      <c r="A20" s="16" t="s">
        <v>6</v>
      </c>
      <c r="B20" s="110"/>
      <c r="C20" s="111"/>
      <c r="D20" s="33"/>
      <c r="E20" s="34"/>
      <c r="F20" s="17"/>
      <c r="G20" s="17"/>
      <c r="H20" s="18"/>
      <c r="I20" s="17"/>
      <c r="J20" s="17"/>
      <c r="K20" s="17"/>
      <c r="L20" s="17"/>
      <c r="M20" s="39"/>
      <c r="N20" s="35"/>
      <c r="O20" s="35"/>
      <c r="P20" s="17"/>
      <c r="Q20" s="19"/>
    </row>
    <row r="21" spans="1:17" ht="12.75">
      <c r="A21" s="16" t="s">
        <v>7</v>
      </c>
      <c r="B21" s="110"/>
      <c r="C21" s="111"/>
      <c r="D21" s="33"/>
      <c r="E21" s="34"/>
      <c r="F21" s="17"/>
      <c r="G21" s="17"/>
      <c r="H21" s="18"/>
      <c r="I21" s="17"/>
      <c r="J21" s="17"/>
      <c r="K21" s="17"/>
      <c r="L21" s="17"/>
      <c r="M21" s="17"/>
      <c r="N21" s="35"/>
      <c r="O21" s="35"/>
      <c r="P21" s="17"/>
      <c r="Q21" s="19"/>
    </row>
    <row r="22" spans="1:17" ht="12.75">
      <c r="A22" s="16" t="s">
        <v>49</v>
      </c>
      <c r="B22" s="110"/>
      <c r="C22" s="111"/>
      <c r="D22" s="33"/>
      <c r="E22" s="34"/>
      <c r="F22" s="17"/>
      <c r="G22" s="17"/>
      <c r="H22" s="18"/>
      <c r="I22" s="17"/>
      <c r="J22" s="17"/>
      <c r="K22" s="17"/>
      <c r="L22" s="17"/>
      <c r="M22" s="17"/>
      <c r="N22" s="35"/>
      <c r="O22" s="35"/>
      <c r="P22" s="17"/>
      <c r="Q22" s="19"/>
    </row>
    <row r="23" spans="1:17" ht="12.75">
      <c r="A23" s="16" t="s">
        <v>50</v>
      </c>
      <c r="B23" s="110"/>
      <c r="C23" s="111"/>
      <c r="D23" s="33"/>
      <c r="E23" s="34"/>
      <c r="F23" s="17"/>
      <c r="G23" s="17"/>
      <c r="H23" s="18"/>
      <c r="I23" s="17"/>
      <c r="J23" s="17"/>
      <c r="K23" s="17"/>
      <c r="L23" s="17"/>
      <c r="M23" s="17"/>
      <c r="N23" s="35"/>
      <c r="O23" s="35"/>
      <c r="P23" s="17"/>
      <c r="Q23" s="19"/>
    </row>
    <row r="24" spans="1:17" ht="12.75">
      <c r="A24" s="16" t="s">
        <v>51</v>
      </c>
      <c r="B24" s="110"/>
      <c r="C24" s="111"/>
      <c r="D24" s="33"/>
      <c r="E24" s="34"/>
      <c r="F24" s="17"/>
      <c r="G24" s="17"/>
      <c r="H24" s="18"/>
      <c r="I24" s="17"/>
      <c r="J24" s="17"/>
      <c r="K24" s="17"/>
      <c r="L24" s="17"/>
      <c r="M24" s="17"/>
      <c r="N24" s="35"/>
      <c r="O24" s="35"/>
      <c r="P24" s="17"/>
      <c r="Q24" s="19"/>
    </row>
    <row r="25" spans="1:17" ht="12.75">
      <c r="A25" s="16" t="s">
        <v>52</v>
      </c>
      <c r="B25" s="110"/>
      <c r="C25" s="111"/>
      <c r="D25" s="33"/>
      <c r="E25" s="34"/>
      <c r="F25" s="17"/>
      <c r="G25" s="17"/>
      <c r="H25" s="18"/>
      <c r="I25" s="17"/>
      <c r="J25" s="17"/>
      <c r="K25" s="17"/>
      <c r="L25" s="17"/>
      <c r="M25" s="17"/>
      <c r="N25" s="35"/>
      <c r="O25" s="35"/>
      <c r="P25" s="17"/>
      <c r="Q25" s="19"/>
    </row>
    <row r="26" spans="1:17" ht="12.75">
      <c r="A26" s="41" t="s">
        <v>66</v>
      </c>
      <c r="B26" s="110">
        <v>0</v>
      </c>
      <c r="C26" s="111"/>
      <c r="D26" s="33">
        <f>600</f>
        <v>600</v>
      </c>
      <c r="E26" s="34"/>
      <c r="F26" s="17"/>
      <c r="G26" s="17"/>
      <c r="H26" s="18"/>
      <c r="I26" s="17"/>
      <c r="J26" s="17"/>
      <c r="K26" s="17"/>
      <c r="L26" s="17"/>
      <c r="M26" s="17"/>
      <c r="N26" s="35"/>
      <c r="O26" s="35"/>
      <c r="P26" s="17"/>
      <c r="Q26" s="19"/>
    </row>
    <row r="27" spans="1:17" ht="12.75">
      <c r="A27" s="41" t="s">
        <v>67</v>
      </c>
      <c r="B27" s="110">
        <v>0</v>
      </c>
      <c r="C27" s="111"/>
      <c r="D27" s="33">
        <f>900</f>
        <v>900</v>
      </c>
      <c r="E27" s="26"/>
      <c r="F27" s="17"/>
      <c r="G27" s="17"/>
      <c r="H27" s="17"/>
      <c r="I27" s="17"/>
      <c r="J27" s="17"/>
      <c r="K27" s="17"/>
      <c r="L27" s="17"/>
      <c r="M27" s="17"/>
      <c r="N27" s="35"/>
      <c r="O27" s="35"/>
      <c r="P27" s="17"/>
      <c r="Q27" s="19"/>
    </row>
    <row r="28" spans="1:17" ht="12.75">
      <c r="A28" s="41" t="s">
        <v>10</v>
      </c>
      <c r="B28" s="110">
        <v>0</v>
      </c>
      <c r="C28" s="111"/>
      <c r="D28" s="33">
        <v>0</v>
      </c>
      <c r="E28" s="26"/>
      <c r="F28" s="17"/>
      <c r="G28" s="17"/>
      <c r="H28" s="17"/>
      <c r="I28" s="17"/>
      <c r="J28" s="17"/>
      <c r="K28" s="17"/>
      <c r="L28" s="17"/>
      <c r="M28" s="17"/>
      <c r="N28" s="35"/>
      <c r="O28" s="35"/>
      <c r="P28" s="17"/>
      <c r="Q28" s="19"/>
    </row>
    <row r="29" spans="1:17" ht="12.75">
      <c r="A29" s="41" t="s">
        <v>59</v>
      </c>
      <c r="B29" s="110">
        <v>0</v>
      </c>
      <c r="C29" s="111"/>
      <c r="D29" s="33">
        <v>0</v>
      </c>
      <c r="E29" s="26"/>
      <c r="F29" s="17"/>
      <c r="G29" s="17"/>
      <c r="H29" s="17"/>
      <c r="I29" s="17"/>
      <c r="J29" s="17"/>
      <c r="K29" s="17"/>
      <c r="L29" s="17"/>
      <c r="M29" s="17"/>
      <c r="N29" s="35"/>
      <c r="O29" s="35"/>
      <c r="P29" s="17"/>
      <c r="Q29" s="19"/>
    </row>
    <row r="30" spans="1:17" ht="12.75">
      <c r="A30" s="20" t="s">
        <v>12</v>
      </c>
      <c r="B30" s="106">
        <f>SUM(B14:B29)</f>
        <v>87728.73</v>
      </c>
      <c r="C30" s="107"/>
      <c r="D30" s="36">
        <f>SUM(D14:D29)</f>
        <v>85499.29999999999</v>
      </c>
      <c r="E30" s="21"/>
      <c r="F30" s="21">
        <f aca="true" t="shared" si="0" ref="F30:Q30">SUM(F14:F29)</f>
        <v>8301.6</v>
      </c>
      <c r="G30" s="21">
        <f t="shared" si="0"/>
        <v>8532.95688</v>
      </c>
      <c r="H30" s="21">
        <f t="shared" si="0"/>
        <v>14112.72</v>
      </c>
      <c r="I30" s="21">
        <f t="shared" si="0"/>
        <v>4600</v>
      </c>
      <c r="J30" s="21">
        <f t="shared" si="0"/>
        <v>10415.977200000001</v>
      </c>
      <c r="K30" s="21">
        <f t="shared" si="0"/>
        <v>14942.880000000001</v>
      </c>
      <c r="L30" s="36">
        <f t="shared" si="0"/>
        <v>9973.75</v>
      </c>
      <c r="M30" s="36">
        <f t="shared" si="0"/>
        <v>0</v>
      </c>
      <c r="N30" s="36">
        <f t="shared" si="0"/>
        <v>33664</v>
      </c>
      <c r="O30" s="36">
        <f t="shared" si="0"/>
        <v>0</v>
      </c>
      <c r="P30" s="21">
        <f t="shared" si="0"/>
        <v>13697.64</v>
      </c>
      <c r="Q30" s="22">
        <f t="shared" si="0"/>
        <v>118241.52408</v>
      </c>
    </row>
    <row r="31" spans="1:17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 t="s">
        <v>23</v>
      </c>
      <c r="P31" s="86">
        <f>E12+D30-Q30</f>
        <v>5980.898519999639</v>
      </c>
      <c r="Q31" s="86"/>
    </row>
    <row r="32" ht="12.75">
      <c r="A32" s="23"/>
    </row>
    <row r="34" spans="2:16" ht="12.75">
      <c r="B34" s="44"/>
      <c r="P34" s="7"/>
    </row>
    <row r="35" spans="10:17" ht="12.75">
      <c r="J35" s="40" t="s">
        <v>0</v>
      </c>
      <c r="K35" s="40">
        <v>5007.84</v>
      </c>
      <c r="L35" s="40" t="s">
        <v>61</v>
      </c>
      <c r="M35" s="40">
        <v>959.28</v>
      </c>
      <c r="N35" s="40" t="s">
        <v>62</v>
      </c>
      <c r="O35" s="7"/>
      <c r="Q35" s="7"/>
    </row>
    <row r="36" spans="10:16" ht="12.75">
      <c r="J36" s="40" t="s">
        <v>1</v>
      </c>
      <c r="K36" s="40">
        <v>3338.56</v>
      </c>
      <c r="L36" s="40" t="s">
        <v>61</v>
      </c>
      <c r="M36" s="40">
        <v>668.07</v>
      </c>
      <c r="N36" s="40" t="s">
        <v>62</v>
      </c>
      <c r="P36" s="2"/>
    </row>
    <row r="37" spans="10:14" ht="12.75">
      <c r="J37" s="40" t="s">
        <v>2</v>
      </c>
      <c r="K37" s="40"/>
      <c r="L37" s="40" t="s">
        <v>61</v>
      </c>
      <c r="M37" s="40"/>
      <c r="N37" s="40" t="s">
        <v>62</v>
      </c>
    </row>
    <row r="38" spans="10:16" ht="12.75">
      <c r="J38" s="40" t="s">
        <v>3</v>
      </c>
      <c r="K38" s="40"/>
      <c r="L38" s="40" t="s">
        <v>61</v>
      </c>
      <c r="M38" s="40"/>
      <c r="N38" s="40" t="s">
        <v>62</v>
      </c>
      <c r="P38" s="7"/>
    </row>
    <row r="39" spans="10:14" ht="12.75">
      <c r="J39" s="40" t="s">
        <v>4</v>
      </c>
      <c r="K39" s="40"/>
      <c r="L39" s="40" t="s">
        <v>61</v>
      </c>
      <c r="M39" s="40"/>
      <c r="N39" s="40" t="s">
        <v>62</v>
      </c>
    </row>
    <row r="40" spans="10:14" ht="12.75">
      <c r="J40" s="40" t="s">
        <v>5</v>
      </c>
      <c r="K40" s="40"/>
      <c r="L40" s="40" t="s">
        <v>61</v>
      </c>
      <c r="M40" s="40"/>
      <c r="N40" s="40" t="s">
        <v>62</v>
      </c>
    </row>
    <row r="41" spans="10:14" ht="12.75">
      <c r="J41" s="40" t="s">
        <v>6</v>
      </c>
      <c r="K41" s="40"/>
      <c r="L41" s="40" t="s">
        <v>61</v>
      </c>
      <c r="M41" s="40"/>
      <c r="N41" s="40" t="s">
        <v>62</v>
      </c>
    </row>
    <row r="42" spans="10:14" ht="12.75">
      <c r="J42" s="40" t="s">
        <v>7</v>
      </c>
      <c r="K42" s="40"/>
      <c r="L42" s="40" t="s">
        <v>61</v>
      </c>
      <c r="M42" s="40"/>
      <c r="N42" s="40" t="s">
        <v>62</v>
      </c>
    </row>
    <row r="43" spans="10:14" ht="12.75">
      <c r="J43" s="40" t="s">
        <v>8</v>
      </c>
      <c r="K43" s="40"/>
      <c r="L43" s="40" t="s">
        <v>61</v>
      </c>
      <c r="M43" s="40"/>
      <c r="N43" s="40" t="s">
        <v>62</v>
      </c>
    </row>
    <row r="44" spans="10:14" ht="12.75">
      <c r="J44" s="40" t="s">
        <v>11</v>
      </c>
      <c r="K44" s="40"/>
      <c r="L44" s="40" t="s">
        <v>61</v>
      </c>
      <c r="M44" s="40"/>
      <c r="N44" s="40" t="s">
        <v>62</v>
      </c>
    </row>
    <row r="45" spans="10:14" ht="12.75">
      <c r="J45" s="40" t="s">
        <v>13</v>
      </c>
      <c r="K45" s="40"/>
      <c r="L45" s="40" t="s">
        <v>61</v>
      </c>
      <c r="M45" s="40"/>
      <c r="N45" s="40" t="s">
        <v>62</v>
      </c>
    </row>
    <row r="46" spans="10:14" ht="12.75">
      <c r="J46" s="40" t="s">
        <v>14</v>
      </c>
      <c r="K46" s="40"/>
      <c r="L46" s="40" t="s">
        <v>61</v>
      </c>
      <c r="M46" s="40"/>
      <c r="N46" s="40" t="s">
        <v>62</v>
      </c>
    </row>
  </sheetData>
  <sheetProtection/>
  <mergeCells count="46">
    <mergeCell ref="B26:C26"/>
    <mergeCell ref="B27:C27"/>
    <mergeCell ref="B28:C28"/>
    <mergeCell ref="B29:C29"/>
    <mergeCell ref="B30:C30"/>
    <mergeCell ref="P31:Q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21875" right="0.17708333333333334" top="0.75" bottom="0.75" header="0.3" footer="0.3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O16"/>
  <sheetViews>
    <sheetView workbookViewId="0" topLeftCell="A1">
      <selection activeCell="F24" sqref="F24"/>
    </sheetView>
  </sheetViews>
  <sheetFormatPr defaultColWidth="9.00390625" defaultRowHeight="12.75"/>
  <sheetData>
    <row r="3" spans="1:15" ht="12.7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39">
      <c r="A4" s="3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" t="s">
        <v>17</v>
      </c>
      <c r="N4" s="6" t="s">
        <v>18</v>
      </c>
      <c r="O4" s="5" t="s">
        <v>22</v>
      </c>
    </row>
    <row r="5" spans="1:15" ht="31.5" customHeight="1">
      <c r="A5" s="4" t="s">
        <v>0</v>
      </c>
      <c r="B5" s="56" t="s">
        <v>63</v>
      </c>
      <c r="C5" s="57"/>
      <c r="D5" s="57"/>
      <c r="E5" s="57"/>
      <c r="F5" s="57"/>
      <c r="G5" s="57"/>
      <c r="H5" s="57"/>
      <c r="I5" s="57"/>
      <c r="J5" s="57"/>
      <c r="K5" s="57"/>
      <c r="L5" s="58"/>
      <c r="M5" s="1" t="s">
        <v>68</v>
      </c>
      <c r="N5" s="6">
        <v>0.16</v>
      </c>
      <c r="O5" s="5" t="s">
        <v>76</v>
      </c>
    </row>
    <row r="6" spans="1:15" ht="27" customHeight="1">
      <c r="A6" s="1"/>
      <c r="B6" s="59" t="s">
        <v>21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  <c r="M6" s="42" t="s">
        <v>68</v>
      </c>
      <c r="N6" s="43">
        <v>0.04</v>
      </c>
      <c r="O6" s="43"/>
    </row>
    <row r="7" spans="1:15" ht="27" customHeight="1">
      <c r="A7" s="1"/>
      <c r="B7" s="59" t="s">
        <v>64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42" t="s">
        <v>68</v>
      </c>
      <c r="N7" s="43">
        <v>0.12</v>
      </c>
      <c r="O7" s="43"/>
    </row>
    <row r="8" spans="1:15" ht="15" customHeight="1">
      <c r="A8" s="1"/>
      <c r="B8" s="59" t="s">
        <v>71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42" t="s">
        <v>70</v>
      </c>
      <c r="N8" s="43">
        <v>0.02</v>
      </c>
      <c r="O8" s="43"/>
    </row>
    <row r="9" spans="1:15" ht="12.75">
      <c r="A9" s="1"/>
      <c r="B9" s="59" t="s">
        <v>72</v>
      </c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42" t="s">
        <v>73</v>
      </c>
      <c r="N9" s="43">
        <v>4</v>
      </c>
      <c r="O9" s="43"/>
    </row>
    <row r="10" spans="1:15" ht="12.75">
      <c r="A10" s="51" t="s">
        <v>19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 t="s">
        <v>20</v>
      </c>
      <c r="O10" s="51">
        <v>33.664</v>
      </c>
    </row>
    <row r="12" spans="6:15" ht="12.75">
      <c r="F12" s="27" t="s">
        <v>53</v>
      </c>
      <c r="G12" s="27"/>
      <c r="H12" s="27"/>
      <c r="I12" s="27"/>
      <c r="J12" s="27"/>
      <c r="K12" s="27"/>
      <c r="L12" s="27"/>
      <c r="M12" s="27"/>
      <c r="N12" s="27"/>
      <c r="O12" s="27"/>
    </row>
    <row r="13" spans="6:15" ht="12.75"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6:15" ht="12.75"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6:15" ht="12.75">
      <c r="F15" s="27" t="s">
        <v>54</v>
      </c>
      <c r="G15" s="27" t="s">
        <v>55</v>
      </c>
      <c r="H15" s="27"/>
      <c r="I15" s="27"/>
      <c r="J15" s="27"/>
      <c r="K15" s="27"/>
      <c r="L15" s="27"/>
      <c r="M15" s="27"/>
      <c r="N15" s="27"/>
      <c r="O15" s="27"/>
    </row>
    <row r="16" spans="6:15" ht="12.75">
      <c r="F16" s="27"/>
      <c r="G16" s="27"/>
      <c r="H16" s="27"/>
      <c r="I16" s="27"/>
      <c r="J16" s="27"/>
      <c r="K16" s="27"/>
      <c r="L16" s="27"/>
      <c r="M16" s="27"/>
      <c r="N16" s="27"/>
      <c r="O16" s="27"/>
    </row>
  </sheetData>
  <sheetProtection/>
  <mergeCells count="7">
    <mergeCell ref="B9:L9"/>
    <mergeCell ref="B5:L5"/>
    <mergeCell ref="B7:L7"/>
    <mergeCell ref="B8:L8"/>
    <mergeCell ref="A3:O3"/>
    <mergeCell ref="B4:L4"/>
    <mergeCell ref="B6:L6"/>
  </mergeCells>
  <printOptions/>
  <pageMargins left="0.7" right="0.17708333333333334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2024-03-26T07:40:52Z</cp:lastPrinted>
  <dcterms:created xsi:type="dcterms:W3CDTF">2007-02-04T12:22:59Z</dcterms:created>
  <dcterms:modified xsi:type="dcterms:W3CDTF">2024-04-16T11:25:19Z</dcterms:modified>
  <cp:category/>
  <cp:version/>
  <cp:contentType/>
  <cp:contentStatus/>
</cp:coreProperties>
</file>