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3800" windowHeight="5172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<sst xmlns="http://schemas.openxmlformats.org/spreadsheetml/2006/main" count="98" uniqueCount="71">
  <si>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</si>
  <si>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</si>
  <si>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</si>
  <si>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</si>
  <si>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</si>
  <si>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</si>
  <si>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</si>
  <si>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</si>
  <si>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</si>
  <si>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</si>
  <si>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</si>
  <si>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</si>
  <si>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</si>
  <si>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ремонт</t>
  </si>
  <si>
    <t>итого</t>
  </si>
  <si>
    <t>фев</t>
  </si>
  <si>
    <t>апр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</si>
  <si>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</si>
  <si>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</si>
  <si>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</si>
  <si>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</si>
  <si>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</si>
  <si>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</si>
  <si>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</si>
  <si>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</si>
  <si>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</si>
  <si>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</si>
  <si>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</si>
  <si>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</si>
  <si>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</si>
  <si>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</si>
  <si>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</si>
  <si>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</si>
  <si>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</si>
  <si>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</si>
  <si>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</si>
  <si>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</si>
  <si>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</si>
  <si>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</si>
  <si>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</si>
  <si>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</si>
  <si>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</si>
  <si>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</si>
  <si>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</si>
  <si>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</si>
  <si>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</si>
  <si>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</si>
  <si>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декаб.</t>
  </si>
  <si>
    <t>росте-леком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</si>
  <si>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</si>
  <si>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</si>
  <si>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</si>
  <si>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</si>
  <si>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</si>
  <si>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</si>
  <si>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</si>
  <si>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</si>
  <si>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</si>
  <si>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</si>
  <si>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</si>
  <si>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</si>
  <si>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</si>
  <si>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Перечень выполненных работ по сметам за 2024 год по дому Калинина 146/4</t>
  </si>
  <si>
    <t>мар</t>
  </si>
  <si>
    <t>июн</t>
  </si>
  <si>
    <t>июл</t>
  </si>
  <si>
    <t>авг</t>
  </si>
  <si>
    <t>сен</t>
  </si>
  <si>
    <t>окт</t>
  </si>
  <si>
    <t>ноя</t>
  </si>
  <si>
    <t>Информация о доходах и расходах по дому __Калинина 146/4__на 2024год.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</si>
</sst>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#,##0.0_р_."/>
    <numFmt numFmtId="177" formatCode="#,##0_р_."/>
    <numFmt numFmtId="178" formatCode="0.000"/>
    <numFmt numFmtId="179" formatCode="0.0"/>
    <numFmt numFmtId="180" formatCode="#,##0.0000_р_."/>
    <numFmt numFmtId="181" formatCode="#,##0.00&quot;р.&quot;"/>
    <numFmt numFmtId="182" formatCode="#,##0.00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р.&quot;"/>
    <numFmt numFmtId="188" formatCode="#,##0.00\ &quot;₽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4" fontId="1" fillId="13" borderId="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2" fillId="12" borderId="0" xfId="0" applyFont="1" applyFill="1" applyAlignment="1">
      <alignment/>
    </xf>
    <xf numFmtId="174" fontId="0" fillId="0" borderId="0" xfId="0" applyNumberFormat="1" applyAlignment="1">
      <alignment/>
    </xf>
    <xf numFmtId="0" fontId="8" fillId="32" borderId="10" xfId="0" applyNumberFormat="1" applyFont="1" applyFill="1" applyBorder="1" applyAlignment="1">
      <alignment wrapText="1"/>
    </xf>
    <xf numFmtId="174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top" textRotation="90" wrapText="1"/>
    </xf>
    <xf numFmtId="2" fontId="1" fillId="0" borderId="13" xfId="0" applyNumberFormat="1" applyFont="1" applyBorder="1" applyAlignment="1">
      <alignment horizontal="center" vertical="top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R44"/>
  <sheetViews>
    <sheetView tabSelected="1" zoomScalePageLayoutView="0" workbookViewId="0" topLeftCell="A1">
      <selection activeCell="C33" sqref="C33"/>
    </sheetView>
  </sheetViews>
  <sheetFormatPr defaultColWidth="9.00390625" defaultRowHeight="12.75"/>
  <sheetData>
    <row r="2" spans="7:18" ht="15">
      <c r="G2" s="51"/>
      <c r="H2" s="51"/>
      <c r="I2" s="51" t="s">
        <v>70</v>
      </c>
      <c r="J2" s="51"/>
      <c r="K2" s="47"/>
      <c r="L2" s="47"/>
      <c r="M2" s="51"/>
      <c r="N2" s="51"/>
      <c r="P2" s="51"/>
      <c r="Q2" s="51"/>
      <c r="R2" s="51"/>
    </row>
    <row r="3" spans="1:18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2.75">
      <c r="A4" s="65"/>
      <c r="B4" s="64"/>
      <c r="C4" s="64"/>
      <c r="D4" s="64"/>
      <c r="E4" s="111"/>
      <c r="F4" s="93" t="s">
        <v>25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1"/>
    </row>
    <row r="5" spans="1:18" ht="12.75">
      <c r="A5" s="5"/>
      <c r="B5" s="112" t="s">
        <v>26</v>
      </c>
      <c r="C5" s="113"/>
      <c r="D5" s="113"/>
      <c r="E5" s="114"/>
      <c r="F5" s="66" t="s">
        <v>8</v>
      </c>
      <c r="G5" s="67"/>
      <c r="H5" s="67"/>
      <c r="I5" s="67"/>
      <c r="J5" s="67"/>
      <c r="K5" s="67"/>
      <c r="L5" s="67"/>
      <c r="M5" s="67"/>
      <c r="N5" s="67"/>
      <c r="O5" s="68" t="s">
        <v>27</v>
      </c>
      <c r="P5" s="69"/>
      <c r="Q5" s="72" t="s">
        <v>28</v>
      </c>
      <c r="R5" s="75" t="s">
        <v>20</v>
      </c>
    </row>
    <row r="6" spans="1:18" ht="12.75">
      <c r="A6" s="6"/>
      <c r="B6" s="78" t="s">
        <v>29</v>
      </c>
      <c r="C6" s="78" t="s">
        <v>13</v>
      </c>
      <c r="D6" s="78" t="s">
        <v>53</v>
      </c>
      <c r="E6" s="82" t="s">
        <v>14</v>
      </c>
      <c r="F6" s="80" t="s">
        <v>30</v>
      </c>
      <c r="G6" s="80" t="s">
        <v>60</v>
      </c>
      <c r="H6" s="80" t="s">
        <v>31</v>
      </c>
      <c r="I6" s="80" t="s">
        <v>32</v>
      </c>
      <c r="J6" s="80" t="s">
        <v>33</v>
      </c>
      <c r="K6" s="117" t="s">
        <v>34</v>
      </c>
      <c r="L6" s="115" t="s">
        <v>61</v>
      </c>
      <c r="M6" s="84" t="s">
        <v>35</v>
      </c>
      <c r="N6" s="86"/>
      <c r="O6" s="70"/>
      <c r="P6" s="71"/>
      <c r="Q6" s="73"/>
      <c r="R6" s="76"/>
    </row>
    <row r="7" spans="1:18" ht="121.5">
      <c r="A7" s="8"/>
      <c r="B7" s="79"/>
      <c r="C7" s="79"/>
      <c r="D7" s="79"/>
      <c r="E7" s="83"/>
      <c r="F7" s="81"/>
      <c r="G7" s="81"/>
      <c r="H7" s="81"/>
      <c r="I7" s="81"/>
      <c r="J7" s="81"/>
      <c r="K7" s="118"/>
      <c r="L7" s="116"/>
      <c r="M7" s="28" t="s">
        <v>54</v>
      </c>
      <c r="N7" s="28" t="s">
        <v>57</v>
      </c>
      <c r="O7" s="7" t="s">
        <v>36</v>
      </c>
      <c r="P7" s="7" t="s">
        <v>37</v>
      </c>
      <c r="Q7" s="74"/>
      <c r="R7" s="77"/>
    </row>
    <row r="8" spans="1:18" ht="12.75">
      <c r="A8" s="43" t="s">
        <v>55</v>
      </c>
      <c r="B8" s="9"/>
      <c r="C8" s="40"/>
      <c r="D8" s="40"/>
      <c r="E8" s="11">
        <v>18</v>
      </c>
      <c r="F8" s="38">
        <v>2</v>
      </c>
      <c r="G8" s="38">
        <v>1.6809346375283944</v>
      </c>
      <c r="H8" s="38">
        <v>3.4</v>
      </c>
      <c r="I8" s="38">
        <v>0.27</v>
      </c>
      <c r="J8" s="38">
        <v>3.464662166275258</v>
      </c>
      <c r="K8" s="38">
        <v>0</v>
      </c>
      <c r="L8" s="38">
        <v>3.6</v>
      </c>
      <c r="M8" s="38">
        <v>0</v>
      </c>
      <c r="N8" s="45">
        <v>0</v>
      </c>
      <c r="O8" s="25">
        <v>0.18</v>
      </c>
      <c r="P8" s="25">
        <v>0.1</v>
      </c>
      <c r="Q8" s="26">
        <v>3.3</v>
      </c>
      <c r="R8" s="46">
        <f>SUM(F8:Q8)</f>
        <v>17.99559680380365</v>
      </c>
    </row>
    <row r="9" spans="1:18" ht="20.25">
      <c r="A9" s="107" t="s">
        <v>38</v>
      </c>
      <c r="B9" s="108"/>
      <c r="C9" s="108"/>
      <c r="D9" s="109"/>
      <c r="E9" s="11">
        <v>3121.21</v>
      </c>
      <c r="F9" s="84" t="s">
        <v>39</v>
      </c>
      <c r="G9" s="85"/>
      <c r="H9" s="85"/>
      <c r="I9" s="85"/>
      <c r="J9" s="85"/>
      <c r="K9" s="85"/>
      <c r="L9" s="85"/>
      <c r="M9" s="85"/>
      <c r="N9" s="86"/>
      <c r="O9" s="87" t="s">
        <v>40</v>
      </c>
      <c r="P9" s="88"/>
      <c r="Q9" s="10" t="s">
        <v>41</v>
      </c>
      <c r="R9" s="10"/>
    </row>
    <row r="10" spans="1:18" ht="12.75">
      <c r="A10" s="89" t="s">
        <v>42</v>
      </c>
      <c r="B10" s="90"/>
      <c r="C10" s="90"/>
      <c r="D10" s="90"/>
      <c r="E10" s="91"/>
      <c r="F10" s="12">
        <f>F8*E9</f>
        <v>6242.42</v>
      </c>
      <c r="G10" s="12">
        <f>G8*E9</f>
        <v>5246.55</v>
      </c>
      <c r="H10" s="12">
        <f>H8*E9</f>
        <v>10612.114</v>
      </c>
      <c r="I10" s="12">
        <f>E9*I8</f>
        <v>842.7267</v>
      </c>
      <c r="J10" s="12">
        <f>E9*J8</f>
        <v>10813.938199999999</v>
      </c>
      <c r="K10" s="12">
        <v>0</v>
      </c>
      <c r="L10" s="12">
        <f>E9*L8</f>
        <v>11236.356</v>
      </c>
      <c r="M10" s="12">
        <v>0</v>
      </c>
      <c r="N10" s="12">
        <f>E9*N8</f>
        <v>0</v>
      </c>
      <c r="O10" s="12">
        <f>E9*O8</f>
        <v>561.8178</v>
      </c>
      <c r="P10" s="12">
        <f>P8*E9</f>
        <v>312.12100000000004</v>
      </c>
      <c r="Q10" s="12">
        <f>E9*Q8</f>
        <v>10299.993</v>
      </c>
      <c r="R10" s="12">
        <f>SUM(F10:Q10)</f>
        <v>56168.0367</v>
      </c>
    </row>
    <row r="11" spans="1:18" ht="12.75">
      <c r="A11" s="101" t="s">
        <v>43</v>
      </c>
      <c r="B11" s="101"/>
      <c r="C11" s="101"/>
      <c r="D11" s="101"/>
      <c r="E11" s="102"/>
      <c r="F11" s="92" t="s">
        <v>44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</row>
    <row r="12" spans="1:18" ht="12.75">
      <c r="A12" s="97" t="s">
        <v>45</v>
      </c>
      <c r="B12" s="97"/>
      <c r="C12" s="97"/>
      <c r="D12" s="98"/>
      <c r="E12" s="37">
        <v>-171815.8950599999</v>
      </c>
      <c r="F12" s="48"/>
      <c r="G12" s="49"/>
      <c r="H12" s="13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18" ht="12.75">
      <c r="A13" s="29"/>
      <c r="B13" s="105" t="s">
        <v>52</v>
      </c>
      <c r="C13" s="105"/>
      <c r="D13" s="30" t="s">
        <v>43</v>
      </c>
      <c r="E13" s="31" t="s">
        <v>24</v>
      </c>
      <c r="F13" s="48"/>
      <c r="G13" s="49"/>
      <c r="H13" s="13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2.75">
      <c r="A14" s="14" t="s">
        <v>46</v>
      </c>
      <c r="B14" s="95">
        <v>62233.16</v>
      </c>
      <c r="C14" s="106"/>
      <c r="D14" s="32">
        <f>80873.5+400</f>
        <v>81273.5</v>
      </c>
      <c r="E14" s="33"/>
      <c r="F14" s="15">
        <f>F8*E9</f>
        <v>6242.42</v>
      </c>
      <c r="G14" s="15">
        <v>5246.55</v>
      </c>
      <c r="H14" s="16">
        <f>H8*E9</f>
        <v>10612.114</v>
      </c>
      <c r="I14" s="15">
        <v>2300</v>
      </c>
      <c r="J14" s="15">
        <v>10813.938199999999</v>
      </c>
      <c r="K14" s="15">
        <v>5526.9</v>
      </c>
      <c r="L14" s="15">
        <v>11236.356</v>
      </c>
      <c r="M14" s="15">
        <f>7407.43+0.65665</f>
        <v>7408.08665</v>
      </c>
      <c r="N14" s="15">
        <v>0</v>
      </c>
      <c r="O14" s="34">
        <v>0</v>
      </c>
      <c r="P14" s="34">
        <v>0</v>
      </c>
      <c r="Q14" s="15">
        <f>Q8*E9</f>
        <v>10299.993</v>
      </c>
      <c r="R14" s="17">
        <f>SUM(F14:Q14)</f>
        <v>69686.35785</v>
      </c>
    </row>
    <row r="15" spans="1:18" ht="12.75">
      <c r="A15" s="14" t="s">
        <v>15</v>
      </c>
      <c r="B15" s="95">
        <v>63590.02</v>
      </c>
      <c r="C15" s="96"/>
      <c r="D15" s="32">
        <v>63516.47</v>
      </c>
      <c r="E15" s="33"/>
      <c r="F15" s="15">
        <v>6242.42</v>
      </c>
      <c r="G15" s="15">
        <v>5456.412</v>
      </c>
      <c r="H15" s="16">
        <v>10612.114</v>
      </c>
      <c r="I15" s="15">
        <v>2300</v>
      </c>
      <c r="J15" s="15">
        <v>11094.180679999998</v>
      </c>
      <c r="K15" s="15">
        <v>5747.976</v>
      </c>
      <c r="L15" s="15">
        <v>11236.356</v>
      </c>
      <c r="M15" s="15">
        <f>4173.2+2.37536</f>
        <v>4175.57536</v>
      </c>
      <c r="N15" s="15">
        <v>0</v>
      </c>
      <c r="O15" s="34">
        <v>0</v>
      </c>
      <c r="P15" s="34">
        <v>0</v>
      </c>
      <c r="Q15" s="15">
        <v>10299.993</v>
      </c>
      <c r="R15" s="17">
        <f>SUM(F15:Q15)</f>
        <v>67165.02704</v>
      </c>
    </row>
    <row r="16" spans="1:18" ht="12.75">
      <c r="A16" s="14" t="s">
        <v>63</v>
      </c>
      <c r="B16" s="95"/>
      <c r="C16" s="96"/>
      <c r="D16" s="32"/>
      <c r="E16" s="33"/>
      <c r="F16" s="15"/>
      <c r="G16" s="15"/>
      <c r="H16" s="16"/>
      <c r="I16" s="15"/>
      <c r="J16" s="15"/>
      <c r="K16" s="15"/>
      <c r="L16" s="15"/>
      <c r="M16" s="15"/>
      <c r="N16" s="15"/>
      <c r="O16" s="34"/>
      <c r="P16" s="34"/>
      <c r="Q16" s="15"/>
      <c r="R16" s="17"/>
    </row>
    <row r="17" spans="1:18" ht="12.75">
      <c r="A17" s="14" t="s">
        <v>16</v>
      </c>
      <c r="B17" s="95"/>
      <c r="C17" s="96"/>
      <c r="D17" s="32"/>
      <c r="E17" s="33"/>
      <c r="F17" s="15"/>
      <c r="G17" s="15"/>
      <c r="H17" s="16"/>
      <c r="I17" s="15"/>
      <c r="J17" s="15"/>
      <c r="K17" s="15"/>
      <c r="L17" s="15"/>
      <c r="M17" s="15"/>
      <c r="N17" s="15"/>
      <c r="O17" s="34"/>
      <c r="P17" s="34"/>
      <c r="Q17" s="15"/>
      <c r="R17" s="17"/>
    </row>
    <row r="18" spans="1:18" ht="12.75">
      <c r="A18" s="14" t="s">
        <v>1</v>
      </c>
      <c r="B18" s="95"/>
      <c r="C18" s="96"/>
      <c r="D18" s="32"/>
      <c r="E18" s="33"/>
      <c r="F18" s="15"/>
      <c r="G18" s="15"/>
      <c r="H18" s="16"/>
      <c r="I18" s="15"/>
      <c r="J18" s="15"/>
      <c r="K18" s="15"/>
      <c r="L18" s="15"/>
      <c r="M18" s="15"/>
      <c r="N18" s="15"/>
      <c r="O18" s="34"/>
      <c r="P18" s="34"/>
      <c r="Q18" s="15"/>
      <c r="R18" s="17"/>
    </row>
    <row r="19" spans="1:18" ht="12.75">
      <c r="A19" s="14" t="s">
        <v>64</v>
      </c>
      <c r="B19" s="95"/>
      <c r="C19" s="96"/>
      <c r="D19" s="32"/>
      <c r="E19" s="33"/>
      <c r="F19" s="15"/>
      <c r="G19" s="15"/>
      <c r="H19" s="16"/>
      <c r="I19" s="15"/>
      <c r="J19" s="15"/>
      <c r="K19" s="15"/>
      <c r="L19" s="15"/>
      <c r="M19" s="15"/>
      <c r="N19" s="15"/>
      <c r="O19" s="34"/>
      <c r="P19" s="34"/>
      <c r="Q19" s="15"/>
      <c r="R19" s="17"/>
    </row>
    <row r="20" spans="1:18" ht="12.75">
      <c r="A20" s="14" t="s">
        <v>65</v>
      </c>
      <c r="B20" s="95"/>
      <c r="C20" s="96"/>
      <c r="D20" s="32"/>
      <c r="E20" s="33"/>
      <c r="F20" s="15"/>
      <c r="G20" s="15"/>
      <c r="H20" s="16"/>
      <c r="I20" s="15"/>
      <c r="J20" s="15"/>
      <c r="K20" s="15"/>
      <c r="L20" s="15"/>
      <c r="M20" s="15"/>
      <c r="N20" s="15"/>
      <c r="O20" s="34"/>
      <c r="P20" s="34"/>
      <c r="Q20" s="15"/>
      <c r="R20" s="17"/>
    </row>
    <row r="21" spans="1:18" ht="12.75">
      <c r="A21" s="14" t="s">
        <v>66</v>
      </c>
      <c r="B21" s="95"/>
      <c r="C21" s="96"/>
      <c r="D21" s="32"/>
      <c r="E21" s="33"/>
      <c r="F21" s="15"/>
      <c r="G21" s="15"/>
      <c r="H21" s="16"/>
      <c r="I21" s="15"/>
      <c r="J21" s="15"/>
      <c r="K21" s="15"/>
      <c r="L21" s="15"/>
      <c r="M21" s="15"/>
      <c r="N21" s="15"/>
      <c r="O21" s="34"/>
      <c r="P21" s="34"/>
      <c r="Q21" s="15"/>
      <c r="R21" s="17"/>
    </row>
    <row r="22" spans="1:18" ht="12.75">
      <c r="A22" s="14" t="s">
        <v>67</v>
      </c>
      <c r="B22" s="95"/>
      <c r="C22" s="96"/>
      <c r="D22" s="32"/>
      <c r="E22" s="33"/>
      <c r="F22" s="15"/>
      <c r="G22" s="15"/>
      <c r="H22" s="16"/>
      <c r="I22" s="15"/>
      <c r="J22" s="15"/>
      <c r="K22" s="15"/>
      <c r="L22" s="15"/>
      <c r="M22" s="15"/>
      <c r="N22" s="15"/>
      <c r="O22" s="34"/>
      <c r="P22" s="34"/>
      <c r="Q22" s="15"/>
      <c r="R22" s="17"/>
    </row>
    <row r="23" spans="1:18" ht="12.75">
      <c r="A23" s="14" t="s">
        <v>68</v>
      </c>
      <c r="B23" s="95"/>
      <c r="C23" s="96"/>
      <c r="D23" s="32"/>
      <c r="E23" s="33"/>
      <c r="F23" s="15"/>
      <c r="G23" s="15"/>
      <c r="H23" s="16"/>
      <c r="I23" s="15"/>
      <c r="J23" s="15"/>
      <c r="K23" s="15"/>
      <c r="L23" s="15"/>
      <c r="M23" s="15"/>
      <c r="N23" s="15"/>
      <c r="O23" s="34"/>
      <c r="P23" s="34"/>
      <c r="Q23" s="15"/>
      <c r="R23" s="17"/>
    </row>
    <row r="24" spans="1:18" ht="12.75">
      <c r="A24" s="14" t="s">
        <v>69</v>
      </c>
      <c r="B24" s="95"/>
      <c r="C24" s="96"/>
      <c r="D24" s="32"/>
      <c r="E24" s="33"/>
      <c r="F24" s="15"/>
      <c r="G24" s="15"/>
      <c r="H24" s="16"/>
      <c r="I24" s="15"/>
      <c r="J24" s="15"/>
      <c r="K24" s="15"/>
      <c r="L24" s="15"/>
      <c r="M24" s="15"/>
      <c r="N24" s="15"/>
      <c r="O24" s="34"/>
      <c r="P24" s="34"/>
      <c r="Q24" s="15"/>
      <c r="R24" s="17"/>
    </row>
    <row r="25" spans="1:18" ht="12.75">
      <c r="A25" s="14" t="s">
        <v>47</v>
      </c>
      <c r="B25" s="95"/>
      <c r="C25" s="96"/>
      <c r="D25" s="32"/>
      <c r="E25" s="33"/>
      <c r="F25" s="15"/>
      <c r="G25" s="15"/>
      <c r="H25" s="16"/>
      <c r="I25" s="15"/>
      <c r="J25" s="15"/>
      <c r="K25" s="15"/>
      <c r="L25" s="15"/>
      <c r="M25" s="15"/>
      <c r="N25" s="15"/>
      <c r="O25" s="34"/>
      <c r="P25" s="34"/>
      <c r="Q25" s="15"/>
      <c r="R25" s="17"/>
    </row>
    <row r="26" spans="1:18" ht="23.25">
      <c r="A26" s="18" t="s">
        <v>56</v>
      </c>
      <c r="B26" s="95">
        <v>0</v>
      </c>
      <c r="C26" s="96"/>
      <c r="D26" s="32">
        <v>0</v>
      </c>
      <c r="E26" s="33"/>
      <c r="F26" s="15"/>
      <c r="G26" s="15"/>
      <c r="H26" s="16"/>
      <c r="I26" s="15"/>
      <c r="J26" s="15"/>
      <c r="K26" s="15"/>
      <c r="L26" s="15"/>
      <c r="M26" s="15"/>
      <c r="N26" s="15"/>
      <c r="O26" s="34"/>
      <c r="P26" s="34"/>
      <c r="Q26" s="15"/>
      <c r="R26" s="17"/>
    </row>
    <row r="27" spans="1:18" ht="23.25">
      <c r="A27" s="18" t="s">
        <v>48</v>
      </c>
      <c r="B27" s="95">
        <v>0</v>
      </c>
      <c r="C27" s="96"/>
      <c r="D27" s="32">
        <f>1800</f>
        <v>1800</v>
      </c>
      <c r="E27" s="24"/>
      <c r="F27" s="15"/>
      <c r="G27" s="15"/>
      <c r="H27" s="15"/>
      <c r="I27" s="15"/>
      <c r="J27" s="15"/>
      <c r="K27" s="15"/>
      <c r="L27" s="15"/>
      <c r="M27" s="15"/>
      <c r="N27" s="15"/>
      <c r="O27" s="34"/>
      <c r="P27" s="34"/>
      <c r="Q27" s="15"/>
      <c r="R27" s="17"/>
    </row>
    <row r="28" spans="1:18" ht="12.75">
      <c r="A28" s="35" t="s">
        <v>14</v>
      </c>
      <c r="B28" s="99">
        <f>SUM(B14:B27)</f>
        <v>125823.18</v>
      </c>
      <c r="C28" s="100"/>
      <c r="D28" s="36">
        <f>SUM(D14:D27)</f>
        <v>146589.97</v>
      </c>
      <c r="E28" s="19"/>
      <c r="F28" s="36">
        <f aca="true" t="shared" si="0" ref="F28:R28">SUM(F14:F27)</f>
        <v>12484.84</v>
      </c>
      <c r="G28" s="19">
        <f t="shared" si="0"/>
        <v>10702.962</v>
      </c>
      <c r="H28" s="19">
        <f t="shared" si="0"/>
        <v>21224.228</v>
      </c>
      <c r="I28" s="19">
        <f t="shared" si="0"/>
        <v>4600</v>
      </c>
      <c r="J28" s="19">
        <f t="shared" si="0"/>
        <v>21908.118879999995</v>
      </c>
      <c r="K28" s="19">
        <f t="shared" si="0"/>
        <v>11274.876</v>
      </c>
      <c r="L28" s="19">
        <f t="shared" si="0"/>
        <v>22472.712</v>
      </c>
      <c r="M28" s="19">
        <f t="shared" si="0"/>
        <v>11583.66201</v>
      </c>
      <c r="N28" s="19">
        <f t="shared" si="0"/>
        <v>0</v>
      </c>
      <c r="O28" s="36">
        <f t="shared" si="0"/>
        <v>0</v>
      </c>
      <c r="P28" s="36">
        <f t="shared" si="0"/>
        <v>0</v>
      </c>
      <c r="Q28" s="19">
        <f t="shared" si="0"/>
        <v>20599.986</v>
      </c>
      <c r="R28" s="20">
        <f t="shared" si="0"/>
        <v>136851.38489</v>
      </c>
    </row>
    <row r="29" spans="1:18" ht="12.7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 t="s">
        <v>23</v>
      </c>
      <c r="Q29" s="94">
        <f>E12+D28-R28</f>
        <v>-162077.30994999988</v>
      </c>
      <c r="R29" s="94"/>
    </row>
    <row r="32" spans="12:16" ht="12.75">
      <c r="L32" s="39" t="s">
        <v>10</v>
      </c>
      <c r="M32" s="39">
        <v>7407.43</v>
      </c>
      <c r="N32" s="39" t="s">
        <v>58</v>
      </c>
      <c r="O32" s="39">
        <v>0.65665</v>
      </c>
      <c r="P32" s="39" t="s">
        <v>59</v>
      </c>
    </row>
    <row r="33" spans="12:16" ht="12.75">
      <c r="L33" s="39" t="s">
        <v>11</v>
      </c>
      <c r="M33" s="39">
        <v>4173.2</v>
      </c>
      <c r="N33" s="39" t="s">
        <v>58</v>
      </c>
      <c r="O33" s="39">
        <v>2.37536</v>
      </c>
      <c r="P33" s="39" t="s">
        <v>59</v>
      </c>
    </row>
    <row r="34" spans="12:16" ht="12.75">
      <c r="L34" s="39" t="s">
        <v>12</v>
      </c>
      <c r="M34" s="39"/>
      <c r="N34" s="39" t="s">
        <v>58</v>
      </c>
      <c r="O34" s="39"/>
      <c r="P34" s="39" t="s">
        <v>59</v>
      </c>
    </row>
    <row r="35" spans="6:16" ht="12.75">
      <c r="F35" s="42"/>
      <c r="L35" s="39" t="s">
        <v>0</v>
      </c>
      <c r="M35" s="39"/>
      <c r="N35" s="39" t="s">
        <v>58</v>
      </c>
      <c r="O35" s="39"/>
      <c r="P35" s="39" t="s">
        <v>59</v>
      </c>
    </row>
    <row r="36" spans="12:16" ht="12.75">
      <c r="L36" s="39" t="s">
        <v>1</v>
      </c>
      <c r="M36" s="39"/>
      <c r="N36" s="39" t="s">
        <v>58</v>
      </c>
      <c r="O36" s="39"/>
      <c r="P36" s="39" t="s">
        <v>59</v>
      </c>
    </row>
    <row r="37" spans="12:16" ht="12.75">
      <c r="L37" s="39" t="s">
        <v>2</v>
      </c>
      <c r="M37" s="39"/>
      <c r="N37" s="39" t="s">
        <v>58</v>
      </c>
      <c r="O37" s="39"/>
      <c r="P37" s="39" t="s">
        <v>59</v>
      </c>
    </row>
    <row r="38" spans="12:16" ht="12.75">
      <c r="L38" s="39" t="s">
        <v>3</v>
      </c>
      <c r="M38" s="39"/>
      <c r="N38" s="39" t="s">
        <v>58</v>
      </c>
      <c r="O38" s="39"/>
      <c r="P38" s="39" t="s">
        <v>59</v>
      </c>
    </row>
    <row r="39" spans="12:17" ht="12.75">
      <c r="L39" s="39" t="s">
        <v>4</v>
      </c>
      <c r="M39" s="39"/>
      <c r="N39" s="39" t="s">
        <v>58</v>
      </c>
      <c r="O39" s="39"/>
      <c r="P39" s="39" t="s">
        <v>59</v>
      </c>
      <c r="Q39" s="4"/>
    </row>
    <row r="40" spans="12:16" ht="12.75">
      <c r="L40" s="39" t="s">
        <v>5</v>
      </c>
      <c r="M40" s="39"/>
      <c r="N40" s="39" t="s">
        <v>58</v>
      </c>
      <c r="O40" s="39"/>
      <c r="P40" s="39" t="s">
        <v>59</v>
      </c>
    </row>
    <row r="41" spans="12:16" ht="12.75">
      <c r="L41" s="39" t="s">
        <v>6</v>
      </c>
      <c r="M41" s="39"/>
      <c r="N41" s="39" t="s">
        <v>58</v>
      </c>
      <c r="O41" s="39"/>
      <c r="P41" s="39" t="s">
        <v>59</v>
      </c>
    </row>
    <row r="42" spans="12:16" ht="12.75">
      <c r="L42" s="39" t="s">
        <v>7</v>
      </c>
      <c r="M42" s="39"/>
      <c r="N42" s="39" t="s">
        <v>58</v>
      </c>
      <c r="O42" s="39"/>
      <c r="P42" s="39" t="s">
        <v>59</v>
      </c>
    </row>
    <row r="43" spans="12:16" ht="12.75">
      <c r="L43" s="39" t="s">
        <v>9</v>
      </c>
      <c r="M43" s="39"/>
      <c r="N43" s="39" t="s">
        <v>58</v>
      </c>
      <c r="O43" s="39"/>
      <c r="P43" s="39" t="s">
        <v>59</v>
      </c>
    </row>
    <row r="44" spans="13:17" ht="12.75">
      <c r="M44" s="42"/>
      <c r="O44" s="42"/>
      <c r="Q44" s="44"/>
    </row>
  </sheetData>
  <sheetProtection/>
  <mergeCells count="44">
    <mergeCell ref="B26:C26"/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O9:P9"/>
    <mergeCell ref="A10:E10"/>
    <mergeCell ref="A11:E11"/>
    <mergeCell ref="F11:R11"/>
    <mergeCell ref="A12:D12"/>
    <mergeCell ref="B13:C13"/>
    <mergeCell ref="A9:D9"/>
    <mergeCell ref="F9:N9"/>
    <mergeCell ref="D6:D7"/>
    <mergeCell ref="E6:E7"/>
    <mergeCell ref="F6:F7"/>
    <mergeCell ref="G6:G7"/>
    <mergeCell ref="Q5:Q7"/>
    <mergeCell ref="R5:R7"/>
    <mergeCell ref="J6:J7"/>
    <mergeCell ref="K6:K7"/>
    <mergeCell ref="L6:L7"/>
    <mergeCell ref="M6:N6"/>
    <mergeCell ref="B6:B7"/>
    <mergeCell ref="C6:C7"/>
    <mergeCell ref="H6:H7"/>
    <mergeCell ref="I6:I7"/>
    <mergeCell ref="A3:R3"/>
    <mergeCell ref="A4:E4"/>
    <mergeCell ref="F4:Q4"/>
    <mergeCell ref="B5:E5"/>
    <mergeCell ref="F5:N5"/>
    <mergeCell ref="O5:P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Q15"/>
  <sheetViews>
    <sheetView zoomScalePageLayoutView="0" workbookViewId="0" topLeftCell="A1">
      <selection activeCell="C25" sqref="C25"/>
    </sheetView>
  </sheetViews>
  <sheetFormatPr defaultColWidth="9.00390625" defaultRowHeight="12.75"/>
  <sheetData>
    <row r="3" spans="1:17" ht="12.75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39">
      <c r="A4" s="55" t="s">
        <v>17</v>
      </c>
      <c r="B4" s="56"/>
      <c r="C4" s="57"/>
      <c r="D4" s="55"/>
      <c r="E4" s="56"/>
      <c r="F4" s="56"/>
      <c r="G4" s="56"/>
      <c r="H4" s="56"/>
      <c r="I4" s="56"/>
      <c r="J4" s="56"/>
      <c r="K4" s="56"/>
      <c r="L4" s="56"/>
      <c r="M4" s="56"/>
      <c r="N4" s="57"/>
      <c r="O4" s="1" t="s">
        <v>18</v>
      </c>
      <c r="P4" s="1" t="s">
        <v>19</v>
      </c>
      <c r="Q4" s="2" t="s">
        <v>22</v>
      </c>
    </row>
    <row r="5" spans="1:17" ht="12.75">
      <c r="A5" s="58" t="s">
        <v>10</v>
      </c>
      <c r="B5" s="59"/>
      <c r="C5" s="60"/>
      <c r="D5" s="52"/>
      <c r="E5" s="53"/>
      <c r="F5" s="53"/>
      <c r="G5" s="53"/>
      <c r="H5" s="53"/>
      <c r="I5" s="53"/>
      <c r="J5" s="53"/>
      <c r="K5" s="53"/>
      <c r="L5" s="53"/>
      <c r="M5" s="53"/>
      <c r="N5" s="54"/>
      <c r="O5" s="1"/>
      <c r="P5" s="3"/>
      <c r="Q5" s="2"/>
    </row>
    <row r="6" spans="1:17" ht="12.75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 t="s">
        <v>21</v>
      </c>
      <c r="Q6" s="41"/>
    </row>
    <row r="10" spans="6:15" ht="12.75">
      <c r="F10" s="27" t="s">
        <v>49</v>
      </c>
      <c r="G10" s="27"/>
      <c r="H10" s="27"/>
      <c r="I10" s="27"/>
      <c r="J10" s="27"/>
      <c r="K10" s="27"/>
      <c r="L10" s="27"/>
      <c r="M10" s="27"/>
      <c r="N10" s="27"/>
      <c r="O10" s="27"/>
    </row>
    <row r="11" spans="6:15" ht="12.75"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6:15" ht="12.75"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6:15" ht="12.75">
      <c r="F13" s="27" t="s">
        <v>50</v>
      </c>
      <c r="H13" s="27" t="s">
        <v>51</v>
      </c>
      <c r="I13" s="27"/>
      <c r="J13" s="27"/>
      <c r="K13" s="27"/>
      <c r="L13" s="27"/>
      <c r="M13" s="27"/>
      <c r="N13" s="27"/>
      <c r="O13" s="27"/>
    </row>
    <row r="14" spans="6:15" ht="12.75"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6:15" ht="12.75">
      <c r="F15" s="27"/>
      <c r="G15" s="27"/>
      <c r="H15" s="27"/>
      <c r="I15" s="27"/>
      <c r="J15" s="27"/>
      <c r="K15" s="27"/>
      <c r="L15" s="27"/>
      <c r="M15" s="27"/>
      <c r="N15" s="27"/>
      <c r="O15" s="27"/>
    </row>
  </sheetData>
  <sheetProtection/>
  <mergeCells count="5">
    <mergeCell ref="A3:Q3"/>
    <mergeCell ref="A4:C4"/>
    <mergeCell ref="D4:N4"/>
    <mergeCell ref="A5:C5"/>
    <mergeCell ref="D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2021-09-20T12:31:26Z</cp:lastPrinted>
  <dcterms:created xsi:type="dcterms:W3CDTF">2007-02-04T12:22:59Z</dcterms:created>
  <dcterms:modified xsi:type="dcterms:W3CDTF">2024-04-16T11:25:48Z</dcterms:modified>
  <cp:category/>
  <cp:version/>
  <cp:contentType/>
  <cp:contentStatus/>
</cp:coreProperties>
</file>