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ЗНОСКА февраль 2024\"/>
    </mc:Choice>
  </mc:AlternateContent>
  <xr:revisionPtr revIDLastSave="0" documentId="13_ncr:1_{9BD4C91E-EB82-47B4-927E-928599C1FC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23" r:id="rId1"/>
    <sheet name="работы 2024" sheetId="24" r:id="rId2"/>
  </sheets>
  <calcPr calcId="191029"/>
</workbook>
</file>

<file path=xl/calcChain.xml><?xml version="1.0" encoding="utf-8"?>
<calcChain xmlns="http://schemas.openxmlformats.org/spreadsheetml/2006/main">
  <c r="N16" i="23" l="1"/>
  <c r="L16" i="23"/>
  <c r="P28" i="23" l="1"/>
  <c r="N28" i="23"/>
  <c r="O28" i="23"/>
  <c r="M28" i="23"/>
  <c r="K28" i="23"/>
  <c r="J28" i="23"/>
  <c r="I28" i="23"/>
  <c r="H28" i="23"/>
  <c r="G28" i="23"/>
  <c r="F28" i="23"/>
  <c r="B28" i="23"/>
  <c r="Q16" i="23"/>
  <c r="D16" i="23"/>
  <c r="L15" i="23" l="1"/>
  <c r="L28" i="23" s="1"/>
  <c r="D27" i="23" l="1"/>
  <c r="D28" i="23" s="1"/>
  <c r="Q11" i="23"/>
  <c r="Q9" i="23"/>
  <c r="Q15" i="23" l="1"/>
  <c r="Q28" i="23" l="1"/>
  <c r="P29" i="23" s="1"/>
</calcChain>
</file>

<file path=xl/sharedStrings.xml><?xml version="1.0" encoding="utf-8"?>
<sst xmlns="http://schemas.openxmlformats.org/spreadsheetml/2006/main" count="121" uniqueCount="78">
  <si>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</si>
  <si>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</si>
  <si>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</si>
  <si>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</si>
  <si>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</si>
  <si>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</si>
  <si>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</si>
  <si>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</si>
  <si>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</si>
  <si>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Месяц</t>
  </si>
  <si>
    <t>ед. изм.</t>
  </si>
  <si>
    <t>кол-во</t>
  </si>
  <si>
    <t>ИТОГО</t>
  </si>
  <si>
    <t>тыс.руб.</t>
  </si>
  <si>
    <t>февраль</t>
  </si>
  <si>
    <t>август</t>
  </si>
  <si>
    <t>сентябрь</t>
  </si>
  <si>
    <t>октябрь</t>
  </si>
  <si>
    <t>ноябрь</t>
  </si>
  <si>
    <t>декабрь</t>
  </si>
  <si>
    <t>Место провед-я работ</t>
  </si>
  <si>
    <t>долг</t>
  </si>
  <si>
    <t>Ремонт освещения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</si>
  <si>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</si>
  <si>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</si>
  <si>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</si>
  <si>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</si>
  <si>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</si>
  <si>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</si>
  <si>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</si>
  <si>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</si>
  <si>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</si>
  <si>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</si>
  <si>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</si>
  <si>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</si>
  <si>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</si>
  <si>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</si>
  <si>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</si>
  <si>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</si>
  <si>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</si>
  <si>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</si>
  <si>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</si>
  <si>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</si>
  <si>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</si>
  <si>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</si>
  <si>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</si>
  <si>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</si>
  <si>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</si>
  <si>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</si>
  <si>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</si>
  <si>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</si>
  <si>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</si>
  <si>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</si>
  <si>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</si>
  <si>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</si>
  <si>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</si>
  <si>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</si>
  <si>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</si>
  <si>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</si>
  <si>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Смена: выключателей</t>
  </si>
  <si>
    <t>эл-во</t>
  </si>
  <si>
    <t>х/в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</si>
  <si>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</si>
  <si>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100 шт.</t>
  </si>
  <si>
    <t>Работы по уборке придомовой территории</t>
  </si>
  <si>
    <t>100 м трубопровода</t>
  </si>
  <si>
    <t>общехозяйственные расходы</t>
  </si>
  <si>
    <t>1 врезка</t>
  </si>
  <si>
    <t>Врезка в действующие внутренние сети трубопроводов отопления и водоснабжения диаметром: 15 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</si>
  <si>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</si>
  <si>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шт.</t>
  </si>
  <si>
    <t>2 подъезд 1 этаж</t>
  </si>
  <si>
    <t xml:space="preserve">Перечень выполненных работ по сметам за 2024 год по дому Кочубея 7   </t>
  </si>
  <si>
    <t>Информация о доходах и расходах по дому __Кочубея 7__на 2024год.</t>
  </si>
  <si>
    <t>кв.14 (ремонт стояка х/в)</t>
  </si>
  <si>
    <t>Труба соединительная(гибо)25мм</t>
  </si>
  <si>
    <t>(ремонт светильника 1 под.2 этаж)</t>
  </si>
  <si>
    <t>ревизия ГРЩ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</si>
</sst>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_р_."/>
    <numFmt numFmtId="167" formatCode="0.0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6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5" applyNumberFormat="0" applyAlignment="0" applyProtection="0"/>
    <xf numFmtId="0" fontId="12" fillId="27" borderId="16" applyNumberFormat="0" applyAlignment="0" applyProtection="0"/>
    <xf numFmtId="0" fontId="13" fillId="27" borderId="15" applyNumberFormat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28" borderId="21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31" borderId="22" applyNumberFormat="0" applyFont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115"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0" borderId="2" xfId="0" applyBorder="1"/>
    <xf numFmtId="165" fontId="2" fillId="0" borderId="0" xfId="0" applyNumberFormat="1" applyFont="1"/>
    <xf numFmtId="0" fontId="0" fillId="0" borderId="2" xfId="0" applyBorder="1" applyAlignment="1">
      <alignment wrapText="1"/>
    </xf>
    <xf numFmtId="4" fontId="0" fillId="0" borderId="0" xfId="0" applyNumberFormat="1"/>
    <xf numFmtId="0" fontId="3" fillId="0" borderId="0" xfId="0" applyFont="1"/>
    <xf numFmtId="2" fontId="2" fillId="0" borderId="1" xfId="0" applyNumberFormat="1" applyFont="1" applyBorder="1" applyAlignment="1">
      <alignment horizontal="left" vertical="top" textRotation="90" wrapText="1"/>
    </xf>
    <xf numFmtId="2" fontId="7" fillId="39" borderId="13" xfId="0" applyNumberFormat="1" applyFont="1" applyFill="1" applyBorder="1"/>
    <xf numFmtId="2" fontId="7" fillId="0" borderId="6" xfId="0" applyNumberFormat="1" applyFont="1" applyBorder="1" applyAlignment="1">
      <alignment horizontal="center" vertical="top" wrapText="1"/>
    </xf>
    <xf numFmtId="2" fontId="2" fillId="40" borderId="6" xfId="0" applyNumberFormat="1" applyFont="1" applyFill="1" applyBorder="1" applyAlignment="1">
      <alignment horizontal="center" vertical="top" wrapText="1"/>
    </xf>
    <xf numFmtId="2" fontId="2" fillId="34" borderId="8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2" fontId="2" fillId="34" borderId="5" xfId="0" applyNumberFormat="1" applyFont="1" applyFill="1" applyBorder="1" applyAlignment="1">
      <alignment horizontal="center" vertical="top" wrapText="1"/>
    </xf>
    <xf numFmtId="17" fontId="4" fillId="9" borderId="2" xfId="0" applyNumberFormat="1" applyFont="1" applyFill="1" applyBorder="1" applyAlignment="1">
      <alignment horizontal="left"/>
    </xf>
    <xf numFmtId="165" fontId="2" fillId="34" borderId="2" xfId="0" applyNumberFormat="1" applyFont="1" applyFill="1" applyBorder="1"/>
    <xf numFmtId="165" fontId="2" fillId="34" borderId="6" xfId="0" applyNumberFormat="1" applyFont="1" applyFill="1" applyBorder="1"/>
    <xf numFmtId="4" fontId="2" fillId="34" borderId="2" xfId="0" applyNumberFormat="1" applyFont="1" applyFill="1" applyBorder="1"/>
    <xf numFmtId="17" fontId="4" fillId="41" borderId="2" xfId="0" applyNumberFormat="1" applyFont="1" applyFill="1" applyBorder="1" applyAlignment="1">
      <alignment horizontal="left" wrapText="1"/>
    </xf>
    <xf numFmtId="0" fontId="4" fillId="35" borderId="2" xfId="0" applyFont="1" applyFill="1" applyBorder="1"/>
    <xf numFmtId="165" fontId="2" fillId="42" borderId="2" xfId="0" applyNumberFormat="1" applyFont="1" applyFill="1" applyBorder="1"/>
    <xf numFmtId="0" fontId="4" fillId="0" borderId="0" xfId="0" applyFont="1"/>
    <xf numFmtId="165" fontId="27" fillId="35" borderId="2" xfId="0" applyNumberFormat="1" applyFont="1" applyFill="1" applyBorder="1"/>
    <xf numFmtId="4" fontId="28" fillId="35" borderId="2" xfId="0" applyNumberFormat="1" applyFont="1" applyFill="1" applyBorder="1"/>
    <xf numFmtId="0" fontId="1" fillId="39" borderId="13" xfId="0" applyFont="1" applyFill="1" applyBorder="1"/>
    <xf numFmtId="0" fontId="1" fillId="39" borderId="13" xfId="0" applyFont="1" applyFill="1" applyBorder="1" applyAlignment="1">
      <alignment wrapText="1"/>
    </xf>
    <xf numFmtId="2" fontId="2" fillId="0" borderId="6" xfId="0" applyNumberFormat="1" applyFont="1" applyBorder="1" applyAlignment="1">
      <alignment vertical="top" textRotation="90" wrapText="1"/>
    </xf>
    <xf numFmtId="2" fontId="1" fillId="34" borderId="7" xfId="0" applyNumberFormat="1" applyFont="1" applyFill="1" applyBorder="1" applyAlignment="1">
      <alignment horizontal="center" vertical="top" wrapText="1"/>
    </xf>
    <xf numFmtId="0" fontId="1" fillId="39" borderId="2" xfId="0" applyFont="1" applyFill="1" applyBorder="1" applyAlignment="1">
      <alignment horizontal="center" wrapText="1"/>
    </xf>
    <xf numFmtId="0" fontId="2" fillId="33" borderId="5" xfId="0" applyFont="1" applyFill="1" applyBorder="1" applyAlignment="1">
      <alignment horizontal="center" wrapText="1"/>
    </xf>
    <xf numFmtId="4" fontId="2" fillId="42" borderId="2" xfId="0" applyNumberFormat="1" applyFont="1" applyFill="1" applyBorder="1"/>
    <xf numFmtId="165" fontId="27" fillId="33" borderId="2" xfId="0" applyNumberFormat="1" applyFont="1" applyFill="1" applyBorder="1"/>
    <xf numFmtId="165" fontId="27" fillId="40" borderId="2" xfId="0" applyNumberFormat="1" applyFont="1" applyFill="1" applyBorder="1"/>
    <xf numFmtId="165" fontId="8" fillId="0" borderId="0" xfId="0" applyNumberFormat="1" applyFont="1"/>
    <xf numFmtId="4" fontId="27" fillId="39" borderId="2" xfId="0" applyNumberFormat="1" applyFont="1" applyFill="1" applyBorder="1" applyAlignment="1">
      <alignment horizontal="center"/>
    </xf>
    <xf numFmtId="4" fontId="27" fillId="39" borderId="2" xfId="0" applyNumberFormat="1" applyFont="1" applyFill="1" applyBorder="1"/>
    <xf numFmtId="165" fontId="27" fillId="34" borderId="2" xfId="0" applyNumberFormat="1" applyFont="1" applyFill="1" applyBorder="1"/>
    <xf numFmtId="0" fontId="0" fillId="34" borderId="0" xfId="0" applyFill="1"/>
    <xf numFmtId="165" fontId="2" fillId="34" borderId="0" xfId="0" applyNumberFormat="1" applyFont="1" applyFill="1"/>
    <xf numFmtId="0" fontId="3" fillId="43" borderId="0" xfId="0" applyFont="1" applyFill="1"/>
    <xf numFmtId="0" fontId="29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2" fontId="3" fillId="37" borderId="12" xfId="0" applyNumberFormat="1" applyFont="1" applyFill="1" applyBorder="1"/>
    <xf numFmtId="2" fontId="3" fillId="37" borderId="12" xfId="0" applyNumberFormat="1" applyFont="1" applyFill="1" applyBorder="1" applyAlignment="1">
      <alignment horizontal="left"/>
    </xf>
    <xf numFmtId="0" fontId="31" fillId="35" borderId="7" xfId="0" applyFont="1" applyFill="1" applyBorder="1" applyAlignment="1">
      <alignment wrapText="1"/>
    </xf>
    <xf numFmtId="2" fontId="2" fillId="35" borderId="12" xfId="0" applyNumberFormat="1" applyFont="1" applyFill="1" applyBorder="1" applyAlignment="1">
      <alignment horizontal="center" vertical="top"/>
    </xf>
    <xf numFmtId="2" fontId="2" fillId="35" borderId="14" xfId="0" applyNumberFormat="1" applyFont="1" applyFill="1" applyBorder="1" applyAlignment="1">
      <alignment horizontal="center" vertical="top"/>
    </xf>
    <xf numFmtId="2" fontId="2" fillId="35" borderId="6" xfId="0" applyNumberFormat="1" applyFont="1" applyFill="1" applyBorder="1" applyAlignment="1">
      <alignment horizontal="center" vertical="top"/>
    </xf>
    <xf numFmtId="2" fontId="2" fillId="35" borderId="2" xfId="0" applyNumberFormat="1" applyFont="1" applyFill="1" applyBorder="1" applyAlignment="1">
      <alignment horizontal="right" vertical="top" wrapText="1"/>
    </xf>
    <xf numFmtId="2" fontId="7" fillId="35" borderId="2" xfId="0" applyNumberFormat="1" applyFont="1" applyFill="1" applyBorder="1" applyAlignment="1">
      <alignment vertical="top" wrapText="1"/>
    </xf>
    <xf numFmtId="2" fontId="7" fillId="35" borderId="6" xfId="0" applyNumberFormat="1" applyFont="1" applyFill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left"/>
    </xf>
    <xf numFmtId="167" fontId="0" fillId="0" borderId="8" xfId="0" applyNumberFormat="1" applyBorder="1" applyAlignment="1">
      <alignment horizontal="left"/>
    </xf>
    <xf numFmtId="167" fontId="0" fillId="0" borderId="5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6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4" fillId="0" borderId="1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5" fontId="2" fillId="38" borderId="7" xfId="0" applyNumberFormat="1" applyFont="1" applyFill="1" applyBorder="1" applyAlignment="1">
      <alignment horizontal="center"/>
    </xf>
    <xf numFmtId="165" fontId="2" fillId="38" borderId="5" xfId="0" applyNumberFormat="1" applyFont="1" applyFill="1" applyBorder="1" applyAlignment="1">
      <alignment horizontal="center"/>
    </xf>
    <xf numFmtId="0" fontId="1" fillId="40" borderId="7" xfId="0" applyFont="1" applyFill="1" applyBorder="1" applyAlignment="1">
      <alignment horizontal="center" wrapText="1"/>
    </xf>
    <xf numFmtId="0" fontId="1" fillId="40" borderId="8" xfId="0" applyFont="1" applyFill="1" applyBorder="1" applyAlignment="1">
      <alignment horizontal="center" wrapText="1"/>
    </xf>
    <xf numFmtId="0" fontId="1" fillId="40" borderId="5" xfId="0" applyFont="1" applyFill="1" applyBorder="1" applyAlignment="1">
      <alignment horizontal="center" wrapText="1"/>
    </xf>
    <xf numFmtId="0" fontId="3" fillId="39" borderId="8" xfId="0" applyFont="1" applyFill="1" applyBorder="1" applyAlignment="1">
      <alignment horizontal="center" wrapText="1"/>
    </xf>
    <xf numFmtId="0" fontId="3" fillId="39" borderId="5" xfId="0" applyFont="1" applyFill="1" applyBorder="1" applyAlignment="1">
      <alignment horizontal="center" wrapText="1"/>
    </xf>
    <xf numFmtId="2" fontId="1" fillId="34" borderId="7" xfId="0" applyNumberFormat="1" applyFont="1" applyFill="1" applyBorder="1" applyAlignment="1">
      <alignment horizontal="center" vertical="top" wrapText="1"/>
    </xf>
    <xf numFmtId="2" fontId="1" fillId="34" borderId="8" xfId="0" applyNumberFormat="1" applyFont="1" applyFill="1" applyBorder="1" applyAlignment="1">
      <alignment horizontal="center" vertical="top" wrapText="1"/>
    </xf>
    <xf numFmtId="2" fontId="1" fillId="34" borderId="5" xfId="0" applyNumberFormat="1" applyFont="1" applyFill="1" applyBorder="1" applyAlignment="1">
      <alignment horizontal="center" vertical="top" wrapText="1"/>
    </xf>
    <xf numFmtId="0" fontId="2" fillId="36" borderId="2" xfId="0" applyFont="1" applyFill="1" applyBorder="1" applyAlignment="1">
      <alignment horizontal="center" wrapText="1"/>
    </xf>
    <xf numFmtId="0" fontId="0" fillId="38" borderId="5" xfId="0" applyFill="1" applyBorder="1"/>
    <xf numFmtId="165" fontId="27" fillId="35" borderId="7" xfId="0" applyNumberFormat="1" applyFont="1" applyFill="1" applyBorder="1" applyAlignment="1">
      <alignment horizontal="center"/>
    </xf>
    <xf numFmtId="165" fontId="27" fillId="35" borderId="5" xfId="0" applyNumberFormat="1" applyFont="1" applyFill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2" fillId="39" borderId="8" xfId="0" applyFont="1" applyFill="1" applyBorder="1" applyAlignment="1">
      <alignment horizontal="center" wrapText="1"/>
    </xf>
    <xf numFmtId="0" fontId="2" fillId="39" borderId="5" xfId="0" applyFont="1" applyFill="1" applyBorder="1" applyAlignment="1">
      <alignment horizont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 2" xfId="38" xr:uid="{00000000-0005-0000-0000-000026000000}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3:Q43"/>
  <sheetViews>
    <sheetView tabSelected="1" topLeftCell="A10" workbookViewId="0">
      <selection activeCell="G27" sqref="G27"/>
    </sheetView>
  </sheetViews>
  <sheetFormatPr defaultRowHeight="13.2" x14ac:dyDescent="0.25"/>
  <cols>
    <col min="16" max="16" width="9.109375" bestFit="1" customWidth="1"/>
  </cols>
  <sheetData>
    <row r="3" spans="1:17" ht="15.6" x14ac:dyDescent="0.3">
      <c r="A3" s="66" t="s">
        <v>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x14ac:dyDescent="0.25">
      <c r="A5" s="67"/>
      <c r="B5" s="65"/>
      <c r="C5" s="65"/>
      <c r="D5" s="65"/>
      <c r="E5" s="91"/>
      <c r="F5" s="89" t="s">
        <v>23</v>
      </c>
      <c r="G5" s="61"/>
      <c r="H5" s="61"/>
      <c r="I5" s="61"/>
      <c r="J5" s="61"/>
      <c r="K5" s="61"/>
      <c r="L5" s="61"/>
      <c r="M5" s="61"/>
      <c r="N5" s="61"/>
      <c r="O5" s="61"/>
      <c r="P5" s="62"/>
      <c r="Q5" s="3"/>
    </row>
    <row r="6" spans="1:17" x14ac:dyDescent="0.25">
      <c r="A6" s="25"/>
      <c r="B6" s="92" t="s">
        <v>24</v>
      </c>
      <c r="C6" s="93"/>
      <c r="D6" s="93"/>
      <c r="E6" s="94"/>
      <c r="F6" s="68" t="s">
        <v>5</v>
      </c>
      <c r="G6" s="69"/>
      <c r="H6" s="69"/>
      <c r="I6" s="69"/>
      <c r="J6" s="69"/>
      <c r="K6" s="69"/>
      <c r="L6" s="69"/>
      <c r="M6" s="69"/>
      <c r="N6" s="70" t="s">
        <v>25</v>
      </c>
      <c r="O6" s="71"/>
      <c r="P6" s="74" t="s">
        <v>26</v>
      </c>
      <c r="Q6" s="77" t="s">
        <v>12</v>
      </c>
    </row>
    <row r="7" spans="1:17" x14ac:dyDescent="0.25">
      <c r="A7" s="26"/>
      <c r="B7" s="63" t="s">
        <v>27</v>
      </c>
      <c r="C7" s="63" t="s">
        <v>7</v>
      </c>
      <c r="D7" s="63" t="s">
        <v>55</v>
      </c>
      <c r="E7" s="82" t="s">
        <v>6</v>
      </c>
      <c r="F7" s="80" t="s">
        <v>28</v>
      </c>
      <c r="G7" s="80" t="s">
        <v>64</v>
      </c>
      <c r="H7" s="80" t="s">
        <v>29</v>
      </c>
      <c r="I7" s="80" t="s">
        <v>30</v>
      </c>
      <c r="J7" s="80" t="s">
        <v>31</v>
      </c>
      <c r="K7" s="80" t="s">
        <v>66</v>
      </c>
      <c r="L7" s="84" t="s">
        <v>32</v>
      </c>
      <c r="M7" s="86"/>
      <c r="N7" s="72"/>
      <c r="O7" s="73"/>
      <c r="P7" s="75"/>
      <c r="Q7" s="78"/>
    </row>
    <row r="8" spans="1:17" ht="129.6" customHeight="1" x14ac:dyDescent="0.25">
      <c r="A8" s="9"/>
      <c r="B8" s="64"/>
      <c r="C8" s="64"/>
      <c r="D8" s="64"/>
      <c r="E8" s="83"/>
      <c r="F8" s="81"/>
      <c r="G8" s="81"/>
      <c r="H8" s="81"/>
      <c r="I8" s="81"/>
      <c r="J8" s="81"/>
      <c r="K8" s="81"/>
      <c r="L8" s="27" t="s">
        <v>56</v>
      </c>
      <c r="M8" s="27" t="s">
        <v>58</v>
      </c>
      <c r="N8" s="8" t="s">
        <v>33</v>
      </c>
      <c r="O8" s="8" t="s">
        <v>34</v>
      </c>
      <c r="P8" s="76"/>
      <c r="Q8" s="79"/>
    </row>
    <row r="9" spans="1:17" x14ac:dyDescent="0.25">
      <c r="A9" s="45" t="s">
        <v>57</v>
      </c>
      <c r="B9" s="46"/>
      <c r="C9" s="46"/>
      <c r="D9" s="47"/>
      <c r="E9" s="48"/>
      <c r="F9" s="49">
        <v>1.3</v>
      </c>
      <c r="G9" s="49">
        <v>1.91</v>
      </c>
      <c r="H9" s="49">
        <v>3.2</v>
      </c>
      <c r="I9" s="49">
        <v>0.24</v>
      </c>
      <c r="J9" s="49">
        <v>2</v>
      </c>
      <c r="K9" s="49">
        <v>3</v>
      </c>
      <c r="L9" s="49">
        <v>0</v>
      </c>
      <c r="M9" s="49">
        <v>0.4</v>
      </c>
      <c r="N9" s="50">
        <v>2.8</v>
      </c>
      <c r="O9" s="50">
        <v>2.8</v>
      </c>
      <c r="P9" s="51">
        <v>1.85</v>
      </c>
      <c r="Q9" s="51">
        <f>SUM(F9:P9)</f>
        <v>19.500000000000004</v>
      </c>
    </row>
    <row r="10" spans="1:17" x14ac:dyDescent="0.25">
      <c r="A10" s="95" t="s">
        <v>35</v>
      </c>
      <c r="B10" s="96"/>
      <c r="C10" s="96"/>
      <c r="D10" s="97"/>
      <c r="E10" s="35">
        <v>6927.6</v>
      </c>
      <c r="F10" s="84" t="s">
        <v>36</v>
      </c>
      <c r="G10" s="85"/>
      <c r="H10" s="85"/>
      <c r="I10" s="85"/>
      <c r="J10" s="85"/>
      <c r="K10" s="85"/>
      <c r="L10" s="85"/>
      <c r="M10" s="86"/>
      <c r="N10" s="87" t="s">
        <v>37</v>
      </c>
      <c r="O10" s="88"/>
      <c r="P10" s="10" t="s">
        <v>38</v>
      </c>
      <c r="Q10" s="10"/>
    </row>
    <row r="11" spans="1:17" x14ac:dyDescent="0.25">
      <c r="A11" s="100" t="s">
        <v>39</v>
      </c>
      <c r="B11" s="101"/>
      <c r="C11" s="101"/>
      <c r="D11" s="101"/>
      <c r="E11" s="102"/>
      <c r="F11" s="11">
        <v>9005.880000000001</v>
      </c>
      <c r="G11" s="11">
        <v>13231.716</v>
      </c>
      <c r="H11" s="11">
        <v>22168.320000000003</v>
      </c>
      <c r="I11" s="11">
        <v>1662.624</v>
      </c>
      <c r="J11" s="11">
        <v>13855.2</v>
      </c>
      <c r="K11" s="11">
        <v>20782.800000000003</v>
      </c>
      <c r="L11" s="11">
        <v>0</v>
      </c>
      <c r="M11" s="11">
        <v>2771.0400000000004</v>
      </c>
      <c r="N11" s="11">
        <v>19397.28</v>
      </c>
      <c r="O11" s="11">
        <v>19397.28</v>
      </c>
      <c r="P11" s="11">
        <v>12816.060000000001</v>
      </c>
      <c r="Q11" s="11">
        <f>F11+G11+H11+I11+J11+K11+L11+M11+N11+O11+P11</f>
        <v>135088.20000000001</v>
      </c>
    </row>
    <row r="12" spans="1:17" x14ac:dyDescent="0.25">
      <c r="A12" s="103" t="s">
        <v>40</v>
      </c>
      <c r="B12" s="103"/>
      <c r="C12" s="103"/>
      <c r="D12" s="103"/>
      <c r="E12" s="104"/>
      <c r="F12" s="105" t="s">
        <v>41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x14ac:dyDescent="0.25">
      <c r="A13" s="113" t="s">
        <v>42</v>
      </c>
      <c r="B13" s="113"/>
      <c r="C13" s="113"/>
      <c r="D13" s="114"/>
      <c r="E13" s="36">
        <v>-80056.104089999804</v>
      </c>
      <c r="F13" s="28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4"/>
    </row>
    <row r="14" spans="1:17" x14ac:dyDescent="0.25">
      <c r="A14" s="29"/>
      <c r="B14" s="108" t="s">
        <v>54</v>
      </c>
      <c r="C14" s="108"/>
      <c r="D14" s="30" t="s">
        <v>40</v>
      </c>
      <c r="E14" s="31" t="s">
        <v>21</v>
      </c>
      <c r="F14" s="28"/>
      <c r="G14" s="12"/>
      <c r="H14" s="13"/>
      <c r="I14" s="12"/>
      <c r="J14" s="12"/>
      <c r="K14" s="12"/>
      <c r="L14" s="12"/>
      <c r="M14" s="12"/>
      <c r="N14" s="12"/>
      <c r="O14" s="12"/>
      <c r="P14" s="12"/>
      <c r="Q14" s="14"/>
    </row>
    <row r="15" spans="1:17" x14ac:dyDescent="0.25">
      <c r="A15" s="15" t="s">
        <v>43</v>
      </c>
      <c r="B15" s="98">
        <v>148074.06</v>
      </c>
      <c r="C15" s="109"/>
      <c r="D15" s="32">
        <v>127704.28</v>
      </c>
      <c r="E15" s="21"/>
      <c r="F15" s="16">
        <v>9005.880000000001</v>
      </c>
      <c r="G15" s="16">
        <v>0</v>
      </c>
      <c r="H15" s="17">
        <v>22168.320000000003</v>
      </c>
      <c r="I15" s="16">
        <v>4600</v>
      </c>
      <c r="J15" s="16">
        <v>13855.2</v>
      </c>
      <c r="K15" s="16">
        <v>20782.800000000003</v>
      </c>
      <c r="L15" s="16">
        <f>21178.99+8253.94775</f>
        <v>29432.937750000001</v>
      </c>
      <c r="M15" s="16">
        <v>0</v>
      </c>
      <c r="N15" s="33">
        <v>0</v>
      </c>
      <c r="O15" s="33">
        <v>0</v>
      </c>
      <c r="P15" s="16">
        <v>12816.060000000001</v>
      </c>
      <c r="Q15" s="18">
        <f t="shared" ref="Q15:Q16" si="0">SUM(F15:P15)</f>
        <v>112661.19775000001</v>
      </c>
    </row>
    <row r="16" spans="1:17" x14ac:dyDescent="0.25">
      <c r="A16" s="15" t="s">
        <v>44</v>
      </c>
      <c r="B16" s="98">
        <v>164521.5</v>
      </c>
      <c r="C16" s="99"/>
      <c r="D16" s="32">
        <f>138742.25+400</f>
        <v>139142.25</v>
      </c>
      <c r="E16" s="21"/>
      <c r="F16" s="16">
        <v>9005.880000000001</v>
      </c>
      <c r="G16" s="16">
        <v>0</v>
      </c>
      <c r="H16" s="17">
        <v>22168.320000000003</v>
      </c>
      <c r="I16" s="16">
        <v>4600</v>
      </c>
      <c r="J16" s="16">
        <v>15319.565759999999</v>
      </c>
      <c r="K16" s="16">
        <v>20782.800000000003</v>
      </c>
      <c r="L16" s="16">
        <f>18675.07+6818.63647</f>
        <v>25493.706470000001</v>
      </c>
      <c r="M16" s="16">
        <v>0</v>
      </c>
      <c r="N16" s="33">
        <f>3359+609+587+587</f>
        <v>5142</v>
      </c>
      <c r="O16" s="33">
        <v>0</v>
      </c>
      <c r="P16" s="16">
        <v>12816.060000000001</v>
      </c>
      <c r="Q16" s="18">
        <f t="shared" si="0"/>
        <v>115328.33223</v>
      </c>
    </row>
    <row r="17" spans="1:17" x14ac:dyDescent="0.25">
      <c r="A17" s="15" t="s">
        <v>1</v>
      </c>
      <c r="B17" s="98"/>
      <c r="C17" s="99"/>
      <c r="D17" s="32"/>
      <c r="E17" s="21"/>
      <c r="F17" s="16"/>
      <c r="G17" s="16"/>
      <c r="H17" s="17"/>
      <c r="I17" s="16"/>
      <c r="J17" s="16"/>
      <c r="K17" s="16"/>
      <c r="L17" s="16"/>
      <c r="M17" s="16"/>
      <c r="N17" s="33"/>
      <c r="O17" s="33"/>
      <c r="P17" s="16"/>
      <c r="Q17" s="18"/>
    </row>
    <row r="18" spans="1:17" x14ac:dyDescent="0.25">
      <c r="A18" s="15" t="s">
        <v>45</v>
      </c>
      <c r="B18" s="98"/>
      <c r="C18" s="99"/>
      <c r="D18" s="32"/>
      <c r="E18" s="21"/>
      <c r="F18" s="16"/>
      <c r="G18" s="16"/>
      <c r="H18" s="17"/>
      <c r="I18" s="16"/>
      <c r="J18" s="16"/>
      <c r="K18" s="16"/>
      <c r="L18" s="16"/>
      <c r="M18" s="16"/>
      <c r="N18" s="33"/>
      <c r="O18" s="33"/>
      <c r="P18" s="16"/>
      <c r="Q18" s="18"/>
    </row>
    <row r="19" spans="1:17" x14ac:dyDescent="0.25">
      <c r="A19" s="15" t="s">
        <v>2</v>
      </c>
      <c r="B19" s="98"/>
      <c r="C19" s="99"/>
      <c r="D19" s="32"/>
      <c r="E19" s="21"/>
      <c r="F19" s="16"/>
      <c r="G19" s="16"/>
      <c r="H19" s="17"/>
      <c r="I19" s="16"/>
      <c r="J19" s="16"/>
      <c r="K19" s="16"/>
      <c r="L19" s="16"/>
      <c r="M19" s="37"/>
      <c r="N19" s="33"/>
      <c r="O19" s="33"/>
      <c r="P19" s="16"/>
      <c r="Q19" s="18"/>
    </row>
    <row r="20" spans="1:17" x14ac:dyDescent="0.25">
      <c r="A20" s="15" t="s">
        <v>3</v>
      </c>
      <c r="B20" s="98"/>
      <c r="C20" s="99"/>
      <c r="D20" s="32"/>
      <c r="E20" s="21"/>
      <c r="F20" s="16"/>
      <c r="G20" s="16"/>
      <c r="H20" s="17"/>
      <c r="I20" s="16"/>
      <c r="J20" s="16"/>
      <c r="K20" s="16"/>
      <c r="L20" s="16"/>
      <c r="M20" s="37"/>
      <c r="N20" s="33"/>
      <c r="O20" s="33"/>
      <c r="P20" s="16"/>
      <c r="Q20" s="18"/>
    </row>
    <row r="21" spans="1:17" x14ac:dyDescent="0.25">
      <c r="A21" s="15" t="s">
        <v>4</v>
      </c>
      <c r="B21" s="98"/>
      <c r="C21" s="99"/>
      <c r="D21" s="32"/>
      <c r="E21" s="21"/>
      <c r="F21" s="16"/>
      <c r="G21" s="16"/>
      <c r="H21" s="17"/>
      <c r="I21" s="16"/>
      <c r="J21" s="16"/>
      <c r="K21" s="16"/>
      <c r="L21" s="16"/>
      <c r="M21" s="16"/>
      <c r="N21" s="33"/>
      <c r="O21" s="33"/>
      <c r="P21" s="16"/>
      <c r="Q21" s="18"/>
    </row>
    <row r="22" spans="1:17" x14ac:dyDescent="0.25">
      <c r="A22" s="15" t="s">
        <v>15</v>
      </c>
      <c r="B22" s="98"/>
      <c r="C22" s="99"/>
      <c r="D22" s="32"/>
      <c r="E22" s="21"/>
      <c r="F22" s="16"/>
      <c r="G22" s="16"/>
      <c r="H22" s="17"/>
      <c r="I22" s="16"/>
      <c r="J22" s="16"/>
      <c r="K22" s="16"/>
      <c r="L22" s="16"/>
      <c r="M22" s="16"/>
      <c r="N22" s="33"/>
      <c r="O22" s="33"/>
      <c r="P22" s="16"/>
      <c r="Q22" s="18"/>
    </row>
    <row r="23" spans="1:17" x14ac:dyDescent="0.25">
      <c r="A23" s="15" t="s">
        <v>46</v>
      </c>
      <c r="B23" s="98"/>
      <c r="C23" s="99"/>
      <c r="D23" s="32"/>
      <c r="E23" s="21"/>
      <c r="F23" s="16"/>
      <c r="G23" s="16"/>
      <c r="H23" s="17"/>
      <c r="I23" s="16"/>
      <c r="J23" s="16"/>
      <c r="K23" s="16"/>
      <c r="L23" s="16"/>
      <c r="M23" s="16"/>
      <c r="N23" s="33"/>
      <c r="O23" s="33"/>
      <c r="P23" s="16"/>
      <c r="Q23" s="18"/>
    </row>
    <row r="24" spans="1:17" x14ac:dyDescent="0.25">
      <c r="A24" s="15" t="s">
        <v>47</v>
      </c>
      <c r="B24" s="98"/>
      <c r="C24" s="99"/>
      <c r="D24" s="32"/>
      <c r="E24" s="21"/>
      <c r="F24" s="16"/>
      <c r="G24" s="16"/>
      <c r="H24" s="17"/>
      <c r="I24" s="16"/>
      <c r="J24" s="16"/>
      <c r="K24" s="16"/>
      <c r="L24" s="16"/>
      <c r="M24" s="16"/>
      <c r="N24" s="33"/>
      <c r="O24" s="33"/>
      <c r="P24" s="16"/>
      <c r="Q24" s="18"/>
    </row>
    <row r="25" spans="1:17" x14ac:dyDescent="0.25">
      <c r="A25" s="15" t="s">
        <v>48</v>
      </c>
      <c r="B25" s="98"/>
      <c r="C25" s="99"/>
      <c r="D25" s="32"/>
      <c r="E25" s="21"/>
      <c r="F25" s="16"/>
      <c r="G25" s="16"/>
      <c r="H25" s="17"/>
      <c r="I25" s="16"/>
      <c r="J25" s="16"/>
      <c r="K25" s="16"/>
      <c r="L25" s="16"/>
      <c r="M25" s="16"/>
      <c r="N25" s="33"/>
      <c r="O25" s="33"/>
      <c r="P25" s="16"/>
      <c r="Q25" s="18"/>
    </row>
    <row r="26" spans="1:17" x14ac:dyDescent="0.25">
      <c r="A26" s="15" t="s">
        <v>49</v>
      </c>
      <c r="B26" s="98"/>
      <c r="C26" s="99"/>
      <c r="D26" s="32"/>
      <c r="E26" s="21"/>
      <c r="F26" s="16"/>
      <c r="G26" s="16"/>
      <c r="H26" s="17"/>
      <c r="I26" s="16"/>
      <c r="J26" s="16"/>
      <c r="K26" s="16"/>
      <c r="L26" s="16"/>
      <c r="M26" s="16"/>
      <c r="N26" s="33"/>
      <c r="O26" s="33"/>
      <c r="P26" s="16"/>
      <c r="Q26" s="18"/>
    </row>
    <row r="27" spans="1:17" ht="23.4" x14ac:dyDescent="0.25">
      <c r="A27" s="19" t="s">
        <v>50</v>
      </c>
      <c r="B27" s="98">
        <v>0</v>
      </c>
      <c r="C27" s="99"/>
      <c r="D27" s="32">
        <f>3600</f>
        <v>3600</v>
      </c>
      <c r="E27" s="21"/>
      <c r="F27" s="16"/>
      <c r="G27" s="16"/>
      <c r="H27" s="16"/>
      <c r="I27" s="16"/>
      <c r="J27" s="16"/>
      <c r="K27" s="16"/>
      <c r="L27" s="16"/>
      <c r="M27" s="16"/>
      <c r="N27" s="33"/>
      <c r="O27" s="33"/>
      <c r="P27" s="16"/>
      <c r="Q27" s="18"/>
    </row>
    <row r="28" spans="1:17" x14ac:dyDescent="0.25">
      <c r="A28" s="20" t="s">
        <v>6</v>
      </c>
      <c r="B28" s="110">
        <f>SUM(B15:B27)</f>
        <v>312595.56</v>
      </c>
      <c r="C28" s="111"/>
      <c r="D28" s="23">
        <f>SUM(D15:D27)</f>
        <v>270446.53000000003</v>
      </c>
      <c r="E28" s="23"/>
      <c r="F28" s="23">
        <f t="shared" ref="F28:Q28" si="1">SUM(F15:F27)</f>
        <v>18011.760000000002</v>
      </c>
      <c r="G28" s="23">
        <f t="shared" si="1"/>
        <v>0</v>
      </c>
      <c r="H28" s="23">
        <f t="shared" si="1"/>
        <v>44336.640000000007</v>
      </c>
      <c r="I28" s="23">
        <f t="shared" si="1"/>
        <v>9200</v>
      </c>
      <c r="J28" s="23">
        <f t="shared" si="1"/>
        <v>29174.765760000002</v>
      </c>
      <c r="K28" s="23">
        <f t="shared" si="1"/>
        <v>41565.600000000006</v>
      </c>
      <c r="L28" s="23">
        <f t="shared" si="1"/>
        <v>54926.644220000002</v>
      </c>
      <c r="M28" s="23">
        <f t="shared" si="1"/>
        <v>0</v>
      </c>
      <c r="N28" s="23">
        <f t="shared" si="1"/>
        <v>5142</v>
      </c>
      <c r="O28" s="23">
        <f t="shared" si="1"/>
        <v>0</v>
      </c>
      <c r="P28" s="23">
        <f t="shared" si="1"/>
        <v>25632.120000000003</v>
      </c>
      <c r="Q28" s="24">
        <f t="shared" si="1"/>
        <v>227989.52997999999</v>
      </c>
    </row>
    <row r="29" spans="1:17" x14ac:dyDescent="0.25">
      <c r="A29" s="2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4" t="s">
        <v>51</v>
      </c>
      <c r="P29" s="112">
        <f>SUM(E13+D28-Q28)</f>
        <v>-37599.104069999768</v>
      </c>
      <c r="Q29" s="112"/>
    </row>
    <row r="31" spans="1:17" x14ac:dyDescent="0.25">
      <c r="H31" s="1"/>
      <c r="I31" s="1"/>
      <c r="J31" s="1"/>
      <c r="K31" s="38" t="s">
        <v>0</v>
      </c>
      <c r="L31" s="39">
        <v>21178.989999999998</v>
      </c>
      <c r="M31" s="39" t="s">
        <v>61</v>
      </c>
      <c r="N31" s="39">
        <v>8253.9477499999994</v>
      </c>
      <c r="O31" s="39" t="s">
        <v>60</v>
      </c>
      <c r="P31" s="6"/>
      <c r="Q31" s="2"/>
    </row>
    <row r="32" spans="1:17" x14ac:dyDescent="0.25">
      <c r="H32" s="1"/>
      <c r="I32" s="1"/>
      <c r="K32" s="38" t="s">
        <v>14</v>
      </c>
      <c r="L32" s="39">
        <v>18675.07</v>
      </c>
      <c r="M32" s="39" t="s">
        <v>61</v>
      </c>
      <c r="N32" s="39">
        <v>6818.6364700000004</v>
      </c>
      <c r="O32" s="39" t="s">
        <v>60</v>
      </c>
      <c r="Q32" s="2"/>
    </row>
    <row r="33" spans="7:17" x14ac:dyDescent="0.25">
      <c r="H33" s="1"/>
      <c r="K33" s="38" t="s">
        <v>1</v>
      </c>
      <c r="L33" s="39"/>
      <c r="M33" s="39" t="s">
        <v>61</v>
      </c>
      <c r="N33" s="39"/>
      <c r="O33" s="39" t="s">
        <v>60</v>
      </c>
      <c r="Q33" s="6"/>
    </row>
    <row r="34" spans="7:17" x14ac:dyDescent="0.25">
      <c r="K34" s="38" t="s">
        <v>8</v>
      </c>
      <c r="L34" s="39"/>
      <c r="M34" s="39" t="s">
        <v>61</v>
      </c>
      <c r="N34" s="39"/>
      <c r="O34" s="39" t="s">
        <v>60</v>
      </c>
      <c r="Q34" s="6"/>
    </row>
    <row r="35" spans="7:17" x14ac:dyDescent="0.25">
      <c r="G35" s="2"/>
      <c r="I35" s="6"/>
      <c r="K35" s="38" t="s">
        <v>2</v>
      </c>
      <c r="L35" s="39"/>
      <c r="M35" s="39" t="s">
        <v>61</v>
      </c>
      <c r="N35" s="39"/>
      <c r="O35" s="39" t="s">
        <v>60</v>
      </c>
      <c r="Q35" s="6"/>
    </row>
    <row r="36" spans="7:17" x14ac:dyDescent="0.25">
      <c r="K36" s="38" t="s">
        <v>3</v>
      </c>
      <c r="L36" s="39"/>
      <c r="M36" s="39" t="s">
        <v>61</v>
      </c>
      <c r="N36" s="39"/>
      <c r="O36" s="39" t="s">
        <v>60</v>
      </c>
      <c r="Q36" s="6"/>
    </row>
    <row r="37" spans="7:17" x14ac:dyDescent="0.25">
      <c r="H37" s="2"/>
      <c r="K37" s="38" t="s">
        <v>4</v>
      </c>
      <c r="L37" s="39"/>
      <c r="M37" s="39" t="s">
        <v>61</v>
      </c>
      <c r="N37" s="39"/>
      <c r="O37" s="39" t="s">
        <v>60</v>
      </c>
    </row>
    <row r="38" spans="7:17" x14ac:dyDescent="0.25">
      <c r="K38" s="38" t="s">
        <v>15</v>
      </c>
      <c r="L38" s="39"/>
      <c r="M38" s="39" t="s">
        <v>61</v>
      </c>
      <c r="N38" s="39"/>
      <c r="O38" s="39" t="s">
        <v>60</v>
      </c>
    </row>
    <row r="39" spans="7:17" x14ac:dyDescent="0.25">
      <c r="G39" s="2"/>
      <c r="K39" s="38" t="s">
        <v>16</v>
      </c>
      <c r="L39" s="39"/>
      <c r="M39" s="39" t="s">
        <v>61</v>
      </c>
      <c r="N39" s="39"/>
      <c r="O39" s="39" t="s">
        <v>60</v>
      </c>
      <c r="P39" s="6"/>
    </row>
    <row r="40" spans="7:17" x14ac:dyDescent="0.25">
      <c r="K40" s="38" t="s">
        <v>17</v>
      </c>
      <c r="L40" s="39"/>
      <c r="M40" s="39" t="s">
        <v>61</v>
      </c>
      <c r="N40" s="39"/>
      <c r="O40" s="39" t="s">
        <v>60</v>
      </c>
    </row>
    <row r="41" spans="7:17" x14ac:dyDescent="0.25">
      <c r="K41" s="38" t="s">
        <v>18</v>
      </c>
      <c r="L41" s="39"/>
      <c r="M41" s="39" t="s">
        <v>61</v>
      </c>
      <c r="N41" s="39"/>
      <c r="O41" s="39" t="s">
        <v>60</v>
      </c>
      <c r="Q41" s="6"/>
    </row>
    <row r="42" spans="7:17" x14ac:dyDescent="0.25">
      <c r="K42" s="38" t="s">
        <v>19</v>
      </c>
      <c r="L42" s="39"/>
      <c r="M42" s="39" t="s">
        <v>61</v>
      </c>
      <c r="N42" s="39"/>
      <c r="O42" s="39" t="s">
        <v>60</v>
      </c>
    </row>
    <row r="43" spans="7:17" x14ac:dyDescent="0.25">
      <c r="L43" s="2"/>
      <c r="N43" s="2"/>
      <c r="P43" s="6"/>
      <c r="Q43" s="6"/>
    </row>
  </sheetData>
  <mergeCells count="43">
    <mergeCell ref="H7:H8"/>
    <mergeCell ref="A3:Q3"/>
    <mergeCell ref="A4:Q4"/>
    <mergeCell ref="A5:E5"/>
    <mergeCell ref="F5:P5"/>
    <mergeCell ref="B6:E6"/>
    <mergeCell ref="F6:M6"/>
    <mergeCell ref="N6:O7"/>
    <mergeCell ref="P6:P8"/>
    <mergeCell ref="Q6:Q8"/>
    <mergeCell ref="B7:B8"/>
    <mergeCell ref="I7:I8"/>
    <mergeCell ref="J7:J8"/>
    <mergeCell ref="K7:K8"/>
    <mergeCell ref="L7:M7"/>
    <mergeCell ref="C7:C8"/>
    <mergeCell ref="D7:D8"/>
    <mergeCell ref="E7:E8"/>
    <mergeCell ref="F7:F8"/>
    <mergeCell ref="G7:G8"/>
    <mergeCell ref="B20:C20"/>
    <mergeCell ref="B14:C14"/>
    <mergeCell ref="B15:C15"/>
    <mergeCell ref="B16:C16"/>
    <mergeCell ref="B17:C17"/>
    <mergeCell ref="B18:C18"/>
    <mergeCell ref="B19:C19"/>
    <mergeCell ref="N10:O10"/>
    <mergeCell ref="A11:E11"/>
    <mergeCell ref="A12:E12"/>
    <mergeCell ref="F12:Q12"/>
    <mergeCell ref="A13:D13"/>
    <mergeCell ref="A10:D10"/>
    <mergeCell ref="F10:M10"/>
    <mergeCell ref="B27:C27"/>
    <mergeCell ref="B28:C28"/>
    <mergeCell ref="P29:Q29"/>
    <mergeCell ref="B21:C21"/>
    <mergeCell ref="B22:C22"/>
    <mergeCell ref="B23:C23"/>
    <mergeCell ref="B24:C24"/>
    <mergeCell ref="B25:C25"/>
    <mergeCell ref="B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3:Q17"/>
  <sheetViews>
    <sheetView workbookViewId="0">
      <selection activeCell="C25" sqref="C25"/>
    </sheetView>
  </sheetViews>
  <sheetFormatPr defaultRowHeight="13.2" x14ac:dyDescent="0.25"/>
  <sheetData>
    <row r="3" spans="1:17" x14ac:dyDescent="0.25">
      <c r="A3" s="44" t="s">
        <v>69</v>
      </c>
      <c r="B3" s="43"/>
      <c r="C3" s="43"/>
      <c r="D3" s="43"/>
      <c r="E3" s="43"/>
      <c r="F3" s="43" t="s">
        <v>72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39.6" x14ac:dyDescent="0.25">
      <c r="A4" s="52" t="s">
        <v>9</v>
      </c>
      <c r="B4" s="53"/>
      <c r="C4" s="54"/>
      <c r="D4" s="52"/>
      <c r="E4" s="53"/>
      <c r="F4" s="53"/>
      <c r="G4" s="53"/>
      <c r="H4" s="53"/>
      <c r="I4" s="53"/>
      <c r="J4" s="53"/>
      <c r="K4" s="53"/>
      <c r="L4" s="53"/>
      <c r="M4" s="53"/>
      <c r="N4" s="54"/>
      <c r="O4" s="3" t="s">
        <v>10</v>
      </c>
      <c r="P4" s="3" t="s">
        <v>11</v>
      </c>
      <c r="Q4" s="5" t="s">
        <v>20</v>
      </c>
    </row>
    <row r="5" spans="1:17" ht="52.8" x14ac:dyDescent="0.25">
      <c r="A5" s="55" t="s">
        <v>14</v>
      </c>
      <c r="B5" s="56"/>
      <c r="C5" s="57"/>
      <c r="D5" s="58" t="s">
        <v>62</v>
      </c>
      <c r="E5" s="59"/>
      <c r="F5" s="59"/>
      <c r="G5" s="59"/>
      <c r="H5" s="59"/>
      <c r="I5" s="59"/>
      <c r="J5" s="59"/>
      <c r="K5" s="59"/>
      <c r="L5" s="59"/>
      <c r="M5" s="59"/>
      <c r="N5" s="60"/>
      <c r="O5" s="41" t="s">
        <v>65</v>
      </c>
      <c r="P5" s="42">
        <v>5.0000000000000001E-3</v>
      </c>
      <c r="Q5" s="5" t="s">
        <v>74</v>
      </c>
    </row>
    <row r="6" spans="1:17" x14ac:dyDescent="0.25">
      <c r="A6" s="55"/>
      <c r="B6" s="56"/>
      <c r="C6" s="57"/>
      <c r="D6" s="58" t="s">
        <v>75</v>
      </c>
      <c r="E6" s="59"/>
      <c r="F6" s="59"/>
      <c r="G6" s="59"/>
      <c r="H6" s="59"/>
      <c r="I6" s="59"/>
      <c r="J6" s="59"/>
      <c r="K6" s="59"/>
      <c r="L6" s="59"/>
      <c r="M6" s="59"/>
      <c r="N6" s="60"/>
      <c r="O6" s="41" t="s">
        <v>70</v>
      </c>
      <c r="P6" s="42">
        <v>1</v>
      </c>
      <c r="Q6" s="5"/>
    </row>
    <row r="7" spans="1:17" x14ac:dyDescent="0.25">
      <c r="A7" s="55"/>
      <c r="B7" s="56"/>
      <c r="C7" s="57"/>
      <c r="D7" s="58" t="s">
        <v>68</v>
      </c>
      <c r="E7" s="59"/>
      <c r="F7" s="59"/>
      <c r="G7" s="59"/>
      <c r="H7" s="59"/>
      <c r="I7" s="59"/>
      <c r="J7" s="59"/>
      <c r="K7" s="59"/>
      <c r="L7" s="59"/>
      <c r="M7" s="59"/>
      <c r="N7" s="60"/>
      <c r="O7" s="41" t="s">
        <v>67</v>
      </c>
      <c r="P7" s="42">
        <v>1</v>
      </c>
      <c r="Q7" s="5"/>
    </row>
    <row r="8" spans="1:17" x14ac:dyDescent="0.25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 t="s">
        <v>13</v>
      </c>
      <c r="Q8" s="40">
        <v>3.359</v>
      </c>
    </row>
    <row r="9" spans="1:17" ht="39.6" x14ac:dyDescent="0.25">
      <c r="A9" s="55" t="s">
        <v>14</v>
      </c>
      <c r="B9" s="56"/>
      <c r="C9" s="57"/>
      <c r="D9" s="58" t="s">
        <v>59</v>
      </c>
      <c r="E9" s="59"/>
      <c r="F9" s="59"/>
      <c r="G9" s="59"/>
      <c r="H9" s="59"/>
      <c r="I9" s="59"/>
      <c r="J9" s="59"/>
      <c r="K9" s="59"/>
      <c r="L9" s="59"/>
      <c r="M9" s="59"/>
      <c r="N9" s="60"/>
      <c r="O9" s="41" t="s">
        <v>63</v>
      </c>
      <c r="P9" s="42">
        <v>0.01</v>
      </c>
      <c r="Q9" s="5" t="s">
        <v>71</v>
      </c>
    </row>
    <row r="10" spans="1:17" x14ac:dyDescent="0.25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 t="s">
        <v>13</v>
      </c>
      <c r="Q10" s="40">
        <v>0.60899999999999999</v>
      </c>
    </row>
    <row r="11" spans="1:17" ht="76.2" customHeight="1" x14ac:dyDescent="0.25">
      <c r="A11" s="55" t="s">
        <v>14</v>
      </c>
      <c r="B11" s="56"/>
      <c r="C11" s="57"/>
      <c r="D11" s="58" t="s">
        <v>22</v>
      </c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41" t="s">
        <v>63</v>
      </c>
      <c r="P11" s="42">
        <v>0.01</v>
      </c>
      <c r="Q11" s="5" t="s">
        <v>76</v>
      </c>
    </row>
    <row r="12" spans="1:17" x14ac:dyDescent="0.25">
      <c r="A12" s="40" t="s">
        <v>12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 t="s">
        <v>13</v>
      </c>
      <c r="Q12" s="40">
        <v>0.58699999999999997</v>
      </c>
    </row>
    <row r="13" spans="1:17" ht="43.2" customHeight="1" x14ac:dyDescent="0.25">
      <c r="A13" s="55" t="s">
        <v>14</v>
      </c>
      <c r="B13" s="56"/>
      <c r="C13" s="57"/>
      <c r="D13" s="58" t="s">
        <v>22</v>
      </c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41" t="s">
        <v>63</v>
      </c>
      <c r="P13" s="42">
        <v>0.01</v>
      </c>
      <c r="Q13" s="5" t="s">
        <v>77</v>
      </c>
    </row>
    <row r="14" spans="1:17" x14ac:dyDescent="0.25">
      <c r="A14" s="40" t="s">
        <v>12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 t="s">
        <v>13</v>
      </c>
      <c r="Q14" s="40">
        <v>0.58699999999999997</v>
      </c>
    </row>
    <row r="16" spans="1:17" x14ac:dyDescent="0.25"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7:8" x14ac:dyDescent="0.25">
      <c r="G17" s="7" t="s">
        <v>52</v>
      </c>
      <c r="H17" s="7" t="s">
        <v>53</v>
      </c>
    </row>
  </sheetData>
  <mergeCells count="14">
    <mergeCell ref="A13:C13"/>
    <mergeCell ref="D13:N13"/>
    <mergeCell ref="A4:C4"/>
    <mergeCell ref="D4:N4"/>
    <mergeCell ref="A5:C5"/>
    <mergeCell ref="D5:N5"/>
    <mergeCell ref="A6:C6"/>
    <mergeCell ref="D6:N6"/>
    <mergeCell ref="A11:C11"/>
    <mergeCell ref="D11:N11"/>
    <mergeCell ref="A9:C9"/>
    <mergeCell ref="D9:N9"/>
    <mergeCell ref="A7:C7"/>
    <mergeCell ref="D7:N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работы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Елена Дворянская</cp:lastModifiedBy>
  <cp:lastPrinted>2022-07-14T10:10:10Z</cp:lastPrinted>
  <dcterms:created xsi:type="dcterms:W3CDTF">2007-02-04T12:22:59Z</dcterms:created>
  <dcterms:modified xsi:type="dcterms:W3CDTF">2024-04-15T05:15:42Z</dcterms:modified>
</cp:coreProperties>
</file>