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8" windowWidth="12228" windowHeight="4632" tabRatio="963" activeTab="0"/>
  </bookViews>
  <sheets>
    <sheet name="2024" sheetId="1" r:id="rId1"/>
    <sheet name="работы 2024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M1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5000-спил дерева</t>
        </r>
      </text>
    </comment>
  </commentList>
</comments>
</file>

<file path=xl/sharedStrings.xml><?xml version="1.0" encoding="utf-8"?>
<sst xmlns="http://schemas.openxmlformats.org/spreadsheetml/2006/main" count="112" uniqueCount="74">
  <si>
    <t>ноябрь</t>
  </si>
  <si>
    <t>Содержание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</si>
  <si>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</si>
  <si>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</si>
  <si>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</si>
  <si>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</si>
  <si>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</si>
  <si>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</si>
  <si>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</si>
  <si>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ремонт</t>
  </si>
  <si>
    <t>итого</t>
  </si>
  <si>
    <t>июль</t>
  </si>
  <si>
    <t>Месяц</t>
  </si>
  <si>
    <t>ед. изм.</t>
  </si>
  <si>
    <t>кол-во</t>
  </si>
  <si>
    <t>ИТОГО</t>
  </si>
  <si>
    <t>тыс.руб.</t>
  </si>
  <si>
    <t>август</t>
  </si>
  <si>
    <t>сентябрь</t>
  </si>
  <si>
    <t>октябрь</t>
  </si>
  <si>
    <t>Прокладка трубопроводов канализации из полиэтиленовых труб высокой плотности диаметром: 50 мм</t>
  </si>
  <si>
    <t>Место провед-я работ</t>
  </si>
  <si>
    <t>х/в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</si>
  <si>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</si>
  <si>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</si>
  <si>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</si>
  <si>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</si>
  <si>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</si>
  <si>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</si>
  <si>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</si>
  <si>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</si>
  <si>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</si>
  <si>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</si>
  <si>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</si>
  <si>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</si>
  <si>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</si>
  <si>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</si>
  <si>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</si>
  <si>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</si>
  <si>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</si>
  <si>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</si>
  <si>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</si>
  <si>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</si>
  <si>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</si>
  <si>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</si>
  <si>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</si>
  <si>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</si>
  <si>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</si>
  <si>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</si>
  <si>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</si>
  <si>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</si>
  <si>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</si>
  <si>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</si>
  <si>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</si>
  <si>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</si>
  <si>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</si>
  <si>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</si>
  <si>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эл-во</t>
  </si>
  <si>
    <t>Прокладка внутренних трубопроводов канализации из полипропиленовых труб диаметром: 110 мм</t>
  </si>
  <si>
    <t>общехозяйственные расходы</t>
  </si>
  <si>
    <t>Установка полиэтиленовых фасонных частей: отводов, колен, патрубков, переходов,компенсаторов,ревизий,п/отводов</t>
  </si>
  <si>
    <t>100 м трубопровода с фасонными частями</t>
  </si>
  <si>
    <t>10 фасонных частей</t>
  </si>
  <si>
    <t>100 м трубопровода</t>
  </si>
  <si>
    <t>периодичность работ</t>
  </si>
  <si>
    <t>спил дерева</t>
  </si>
  <si>
    <t>МКУ"Ресурсный центр"</t>
  </si>
  <si>
    <t>Работы по уборке придомовой территории</t>
  </si>
  <si>
    <t>необходимый тариф</t>
  </si>
  <si>
    <t>Перечень выполненных работ по сметам за 2024 год по дому Ленина 110</t>
  </si>
  <si>
    <t>Информация о доходах и расходах по дому __Ленина 110__на 2024год.</t>
  </si>
  <si>
    <t>(подвал канализация)</t>
  </si>
  <si>
    <t>Смена трубопроводов из полиэтиленовых канализационных труб диаметром: до 50 мм</t>
  </si>
  <si>
    <t>кв.63 (стояк канализации)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</si>
</sst>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#,##0.00&quot;р.&quot;"/>
    <numFmt numFmtId="176" formatCode="0.000"/>
    <numFmt numFmtId="177" formatCode="#,##0.000_р_."/>
    <numFmt numFmtId="178" formatCode="0.0"/>
    <numFmt numFmtId="179" formatCode="0.0000"/>
    <numFmt numFmtId="180" formatCode="#,##0.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_р_."/>
    <numFmt numFmtId="186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9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2" borderId="11" xfId="0" applyNumberFormat="1" applyFont="1" applyFill="1" applyBorder="1" applyAlignment="1">
      <alignment/>
    </xf>
    <xf numFmtId="2" fontId="5" fillId="0" borderId="13" xfId="0" applyNumberFormat="1" applyFont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2" fillId="33" borderId="10" xfId="0" applyNumberFormat="1" applyFont="1" applyFill="1" applyBorder="1" applyAlignment="1">
      <alignment horizontal="left"/>
    </xf>
    <xf numFmtId="174" fontId="1" fillId="13" borderId="10" xfId="0" applyNumberFormat="1" applyFont="1" applyFill="1" applyBorder="1" applyAlignment="1">
      <alignment/>
    </xf>
    <xf numFmtId="174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174" fontId="1" fillId="34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174" fontId="7" fillId="7" borderId="10" xfId="0" applyNumberFormat="1" applyFont="1" applyFill="1" applyBorder="1" applyAlignment="1">
      <alignment/>
    </xf>
    <xf numFmtId="174" fontId="7" fillId="34" borderId="10" xfId="0" applyNumberFormat="1" applyFont="1" applyFill="1" applyBorder="1" applyAlignment="1">
      <alignment/>
    </xf>
    <xf numFmtId="174" fontId="7" fillId="13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1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4" fontId="7" fillId="35" borderId="10" xfId="0" applyNumberFormat="1" applyFont="1" applyFill="1" applyBorder="1" applyAlignment="1">
      <alignment/>
    </xf>
    <xf numFmtId="174" fontId="1" fillId="9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right" vertical="top" wrapText="1"/>
    </xf>
    <xf numFmtId="4" fontId="7" fillId="32" borderId="10" xfId="0" applyNumberFormat="1" applyFont="1" applyFill="1" applyBorder="1" applyAlignment="1">
      <alignment/>
    </xf>
    <xf numFmtId="0" fontId="3" fillId="12" borderId="0" xfId="0" applyFont="1" applyFill="1" applyAlignment="1">
      <alignment/>
    </xf>
    <xf numFmtId="174" fontId="1" fillId="13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3" fillId="36" borderId="0" xfId="0" applyFont="1" applyFill="1" applyAlignment="1">
      <alignment/>
    </xf>
    <xf numFmtId="2" fontId="1" fillId="0" borderId="17" xfId="0" applyNumberFormat="1" applyFont="1" applyBorder="1" applyAlignment="1">
      <alignment horizontal="center" vertical="top" wrapText="1"/>
    </xf>
    <xf numFmtId="4" fontId="2" fillId="32" borderId="16" xfId="0" applyNumberFormat="1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8" fillId="32" borderId="19" xfId="0" applyNumberFormat="1" applyFont="1" applyFill="1" applyBorder="1" applyAlignment="1">
      <alignment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0" borderId="19" xfId="0" applyNumberForma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2" fontId="0" fillId="0" borderId="19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6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2" fontId="2" fillId="0" borderId="12" xfId="0" applyNumberFormat="1" applyFont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8" xfId="0" applyNumberFormat="1" applyFont="1" applyBorder="1" applyAlignment="1">
      <alignment horizontal="left" wrapText="1"/>
    </xf>
    <xf numFmtId="2" fontId="5" fillId="0" borderId="17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23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2" fontId="1" fillId="0" borderId="19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0" fillId="7" borderId="19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9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174" fontId="1" fillId="37" borderId="19" xfId="0" applyNumberFormat="1" applyFont="1" applyFill="1" applyBorder="1" applyAlignment="1">
      <alignment horizontal="center"/>
    </xf>
    <xf numFmtId="174" fontId="1" fillId="37" borderId="16" xfId="0" applyNumberFormat="1" applyFont="1" applyFill="1" applyBorder="1" applyAlignment="1">
      <alignment horizontal="center"/>
    </xf>
    <xf numFmtId="174" fontId="6" fillId="0" borderId="21" xfId="0" applyNumberFormat="1" applyFont="1" applyFill="1" applyBorder="1" applyAlignment="1">
      <alignment horizontal="center"/>
    </xf>
    <xf numFmtId="174" fontId="1" fillId="34" borderId="19" xfId="0" applyNumberFormat="1" applyFont="1" applyFill="1" applyBorder="1" applyAlignment="1">
      <alignment horizontal="center"/>
    </xf>
    <xf numFmtId="174" fontId="1" fillId="34" borderId="16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 wrapText="1"/>
    </xf>
    <xf numFmtId="0" fontId="0" fillId="37" borderId="16" xfId="0" applyFill="1" applyBorder="1" applyAlignment="1">
      <alignment/>
    </xf>
    <xf numFmtId="0" fontId="8" fillId="32" borderId="14" xfId="0" applyFont="1" applyFill="1" applyBorder="1" applyAlignment="1">
      <alignment horizontal="center" wrapText="1"/>
    </xf>
    <xf numFmtId="0" fontId="8" fillId="32" borderId="16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7" fillId="32" borderId="16" xfId="0" applyFont="1" applyFill="1" applyBorder="1" applyAlignment="1">
      <alignment horizontal="center" wrapText="1"/>
    </xf>
    <xf numFmtId="0" fontId="5" fillId="32" borderId="19" xfId="0" applyNumberFormat="1" applyFont="1" applyFill="1" applyBorder="1" applyAlignment="1">
      <alignment horizontal="center" wrapText="1"/>
    </xf>
    <xf numFmtId="0" fontId="5" fillId="32" borderId="14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Q43"/>
  <sheetViews>
    <sheetView tabSelected="1" zoomScalePageLayoutView="0" workbookViewId="0" topLeftCell="A1">
      <selection activeCell="J34" sqref="J34"/>
    </sheetView>
  </sheetViews>
  <sheetFormatPr defaultColWidth="9.00390625" defaultRowHeight="12.75"/>
  <cols>
    <col min="8" max="8" width="9.625" style="0" customWidth="1"/>
    <col min="13" max="13" width="10.125" style="0" customWidth="1"/>
    <col min="17" max="17" width="10.625" style="0" customWidth="1"/>
  </cols>
  <sheetData>
    <row r="2" spans="1:17" ht="15.75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2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2.75">
      <c r="A4" s="74"/>
      <c r="B4" s="75"/>
      <c r="C4" s="75"/>
      <c r="D4" s="75"/>
      <c r="E4" s="76"/>
      <c r="F4" s="69" t="s">
        <v>24</v>
      </c>
      <c r="G4" s="67"/>
      <c r="H4" s="67"/>
      <c r="I4" s="67"/>
      <c r="J4" s="67"/>
      <c r="K4" s="67"/>
      <c r="L4" s="67"/>
      <c r="M4" s="67"/>
      <c r="N4" s="67"/>
      <c r="O4" s="67"/>
      <c r="P4" s="68"/>
      <c r="Q4" s="2"/>
    </row>
    <row r="5" spans="1:17" ht="12.75">
      <c r="A5" s="6"/>
      <c r="B5" s="77" t="s">
        <v>25</v>
      </c>
      <c r="C5" s="78"/>
      <c r="D5" s="78"/>
      <c r="E5" s="79"/>
      <c r="F5" s="80" t="s">
        <v>1</v>
      </c>
      <c r="G5" s="81"/>
      <c r="H5" s="81"/>
      <c r="I5" s="81"/>
      <c r="J5" s="81"/>
      <c r="K5" s="81"/>
      <c r="L5" s="81"/>
      <c r="M5" s="81"/>
      <c r="N5" s="82" t="s">
        <v>26</v>
      </c>
      <c r="O5" s="83"/>
      <c r="P5" s="86" t="s">
        <v>27</v>
      </c>
      <c r="Q5" s="89" t="s">
        <v>15</v>
      </c>
    </row>
    <row r="6" spans="1:17" ht="12.75">
      <c r="A6" s="7"/>
      <c r="B6" s="70" t="s">
        <v>28</v>
      </c>
      <c r="C6" s="70" t="s">
        <v>9</v>
      </c>
      <c r="D6" s="70" t="s">
        <v>29</v>
      </c>
      <c r="E6" s="94" t="s">
        <v>10</v>
      </c>
      <c r="F6" s="92" t="s">
        <v>30</v>
      </c>
      <c r="G6" s="92" t="s">
        <v>67</v>
      </c>
      <c r="H6" s="92" t="s">
        <v>31</v>
      </c>
      <c r="I6" s="92" t="s">
        <v>32</v>
      </c>
      <c r="J6" s="92" t="s">
        <v>33</v>
      </c>
      <c r="K6" s="92" t="s">
        <v>59</v>
      </c>
      <c r="L6" s="97" t="s">
        <v>34</v>
      </c>
      <c r="M6" s="98"/>
      <c r="N6" s="84"/>
      <c r="O6" s="85"/>
      <c r="P6" s="87"/>
      <c r="Q6" s="90"/>
    </row>
    <row r="7" spans="1:17" ht="84">
      <c r="A7" s="9"/>
      <c r="B7" s="71"/>
      <c r="C7" s="71"/>
      <c r="D7" s="71"/>
      <c r="E7" s="95"/>
      <c r="F7" s="93"/>
      <c r="G7" s="93"/>
      <c r="H7" s="93"/>
      <c r="I7" s="93"/>
      <c r="J7" s="93"/>
      <c r="K7" s="93"/>
      <c r="L7" s="32" t="s">
        <v>54</v>
      </c>
      <c r="M7" s="32" t="s">
        <v>56</v>
      </c>
      <c r="N7" s="8" t="s">
        <v>35</v>
      </c>
      <c r="O7" s="8" t="s">
        <v>36</v>
      </c>
      <c r="P7" s="88"/>
      <c r="Q7" s="91"/>
    </row>
    <row r="8" spans="1:17" ht="12.75">
      <c r="A8" s="55" t="s">
        <v>55</v>
      </c>
      <c r="B8" s="45"/>
      <c r="C8" s="45"/>
      <c r="D8" s="45"/>
      <c r="E8" s="11">
        <v>16.5</v>
      </c>
      <c r="F8" s="41">
        <v>2</v>
      </c>
      <c r="G8" s="41">
        <v>0</v>
      </c>
      <c r="H8" s="41">
        <v>3.4</v>
      </c>
      <c r="I8" s="41">
        <v>0.23</v>
      </c>
      <c r="J8" s="41">
        <v>3.77</v>
      </c>
      <c r="K8" s="41">
        <v>3.6</v>
      </c>
      <c r="L8" s="41">
        <v>0</v>
      </c>
      <c r="M8" s="41">
        <v>0</v>
      </c>
      <c r="N8" s="26">
        <v>0.1</v>
      </c>
      <c r="O8" s="26">
        <v>0.1</v>
      </c>
      <c r="P8" s="27">
        <v>3.3</v>
      </c>
      <c r="Q8" s="27">
        <f>SUM(F8:P8)</f>
        <v>16.5</v>
      </c>
    </row>
    <row r="9" spans="1:17" ht="12.75">
      <c r="A9" s="117" t="s">
        <v>68</v>
      </c>
      <c r="B9" s="118"/>
      <c r="C9" s="118"/>
      <c r="D9" s="118"/>
      <c r="E9" s="50"/>
      <c r="F9" s="41">
        <v>2</v>
      </c>
      <c r="G9" s="41">
        <v>1.17</v>
      </c>
      <c r="H9" s="41">
        <v>3.4</v>
      </c>
      <c r="I9" s="41">
        <v>0.23</v>
      </c>
      <c r="J9" s="41">
        <v>3.84</v>
      </c>
      <c r="K9" s="41">
        <v>3.6</v>
      </c>
      <c r="L9" s="41">
        <v>0</v>
      </c>
      <c r="M9" s="41">
        <v>0.46</v>
      </c>
      <c r="N9" s="26">
        <v>1.5</v>
      </c>
      <c r="O9" s="26">
        <v>1.5</v>
      </c>
      <c r="P9" s="27">
        <v>3.3</v>
      </c>
      <c r="Q9" s="27">
        <f>SUM(F9:P9)</f>
        <v>21.000000000000004</v>
      </c>
    </row>
    <row r="10" spans="1:17" ht="12.75">
      <c r="A10" s="96" t="s">
        <v>64</v>
      </c>
      <c r="B10" s="105"/>
      <c r="C10" s="105"/>
      <c r="D10" s="105"/>
      <c r="E10" s="50">
        <v>3671</v>
      </c>
      <c r="F10" s="51"/>
      <c r="G10" s="52"/>
      <c r="H10" s="52"/>
      <c r="I10" s="52"/>
      <c r="J10" s="52"/>
      <c r="K10" s="52"/>
      <c r="L10" s="52"/>
      <c r="M10" s="49"/>
      <c r="N10" s="53"/>
      <c r="O10" s="54"/>
      <c r="P10" s="10"/>
      <c r="Q10" s="10"/>
    </row>
    <row r="11" spans="1:17" ht="12.75">
      <c r="A11" s="99" t="s">
        <v>37</v>
      </c>
      <c r="B11" s="100"/>
      <c r="C11" s="100"/>
      <c r="D11" s="100"/>
      <c r="E11" s="101"/>
      <c r="F11" s="12">
        <f>F8*E10</f>
        <v>7342</v>
      </c>
      <c r="G11" s="12">
        <f>G8*E10</f>
        <v>0</v>
      </c>
      <c r="H11" s="12">
        <f>H8*E10</f>
        <v>12481.4</v>
      </c>
      <c r="I11" s="12">
        <f>I8*E10</f>
        <v>844.33</v>
      </c>
      <c r="J11" s="12">
        <f>J8*E10</f>
        <v>13839.67</v>
      </c>
      <c r="K11" s="12">
        <f>K8*E10</f>
        <v>13215.6</v>
      </c>
      <c r="L11" s="12">
        <v>0</v>
      </c>
      <c r="M11" s="12">
        <f>E10*M8</f>
        <v>0</v>
      </c>
      <c r="N11" s="12">
        <f>E10*N8</f>
        <v>367.1</v>
      </c>
      <c r="O11" s="12">
        <f>E10*O8</f>
        <v>367.1</v>
      </c>
      <c r="P11" s="12">
        <f>E10*P8</f>
        <v>12114.3</v>
      </c>
      <c r="Q11" s="12">
        <f>F11+G11+H11+I11+J11+K11+L11+M11+N11+O11+P11</f>
        <v>60571.5</v>
      </c>
    </row>
    <row r="12" spans="1:17" ht="12.75">
      <c r="A12" s="113" t="s">
        <v>38</v>
      </c>
      <c r="B12" s="113"/>
      <c r="C12" s="113"/>
      <c r="D12" s="113"/>
      <c r="E12" s="114"/>
      <c r="F12" s="102" t="s">
        <v>39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4"/>
    </row>
    <row r="13" spans="1:17" ht="12.75">
      <c r="A13" s="115" t="s">
        <v>40</v>
      </c>
      <c r="B13" s="115"/>
      <c r="C13" s="115"/>
      <c r="D13" s="116"/>
      <c r="E13" s="42">
        <v>-170953.41672</v>
      </c>
      <c r="F13" s="56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7" ht="12.75">
      <c r="A14" s="33"/>
      <c r="B14" s="111" t="s">
        <v>53</v>
      </c>
      <c r="C14" s="111"/>
      <c r="D14" s="34" t="s">
        <v>38</v>
      </c>
      <c r="E14" s="35" t="s">
        <v>23</v>
      </c>
      <c r="F14" s="56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5"/>
    </row>
    <row r="15" spans="1:17" ht="12.75">
      <c r="A15" s="16" t="s">
        <v>41</v>
      </c>
      <c r="B15" s="106">
        <v>58781.09</v>
      </c>
      <c r="C15" s="112"/>
      <c r="D15" s="36">
        <v>55480.83</v>
      </c>
      <c r="E15" s="37"/>
      <c r="F15" s="17">
        <f>F8*E10</f>
        <v>7342</v>
      </c>
      <c r="G15" s="17">
        <v>4306.176</v>
      </c>
      <c r="H15" s="18">
        <f>E10*H8</f>
        <v>12481.4</v>
      </c>
      <c r="I15" s="17">
        <v>2300</v>
      </c>
      <c r="J15" s="17">
        <v>14114.721999999998</v>
      </c>
      <c r="K15" s="17">
        <f>K8*E10</f>
        <v>13215.6</v>
      </c>
      <c r="L15" s="30">
        <f>9076.71+6219.92584</f>
        <v>15296.635839999999</v>
      </c>
      <c r="M15" s="17">
        <v>5000</v>
      </c>
      <c r="N15" s="28">
        <v>33349</v>
      </c>
      <c r="O15" s="28">
        <v>0</v>
      </c>
      <c r="P15" s="17">
        <f>P8*E10</f>
        <v>12114.3</v>
      </c>
      <c r="Q15" s="19">
        <f>SUM(F15:P15)</f>
        <v>119519.83383999999</v>
      </c>
    </row>
    <row r="16" spans="1:17" ht="12.75">
      <c r="A16" s="16" t="s">
        <v>42</v>
      </c>
      <c r="B16" s="106">
        <v>75879.74</v>
      </c>
      <c r="C16" s="107"/>
      <c r="D16" s="36">
        <v>41924.52</v>
      </c>
      <c r="E16" s="37"/>
      <c r="F16" s="17">
        <v>7342</v>
      </c>
      <c r="G16" s="17">
        <v>4478.42304</v>
      </c>
      <c r="H16" s="18">
        <v>12481.4</v>
      </c>
      <c r="I16" s="17">
        <v>2300</v>
      </c>
      <c r="J16" s="17">
        <v>14500.166079999999</v>
      </c>
      <c r="K16" s="17">
        <v>13215.6</v>
      </c>
      <c r="L16" s="30">
        <f>6781.45+1214.49416</f>
        <v>7995.94416</v>
      </c>
      <c r="M16" s="17">
        <v>0</v>
      </c>
      <c r="N16" s="28">
        <v>3359</v>
      </c>
      <c r="O16" s="28">
        <v>0</v>
      </c>
      <c r="P16" s="17">
        <v>12114.3</v>
      </c>
      <c r="Q16" s="19">
        <f>SUM(F16:P16)</f>
        <v>77786.83328</v>
      </c>
    </row>
    <row r="17" spans="1:17" ht="12.75">
      <c r="A17" s="16" t="s">
        <v>5</v>
      </c>
      <c r="B17" s="106"/>
      <c r="C17" s="107"/>
      <c r="D17" s="36"/>
      <c r="E17" s="37"/>
      <c r="F17" s="17"/>
      <c r="G17" s="17"/>
      <c r="H17" s="18"/>
      <c r="I17" s="17"/>
      <c r="J17" s="17"/>
      <c r="K17" s="17"/>
      <c r="L17" s="30"/>
      <c r="M17" s="17"/>
      <c r="N17" s="28"/>
      <c r="O17" s="28"/>
      <c r="P17" s="17"/>
      <c r="Q17" s="19"/>
    </row>
    <row r="18" spans="1:17" ht="12.75">
      <c r="A18" s="16" t="s">
        <v>43</v>
      </c>
      <c r="B18" s="106"/>
      <c r="C18" s="107"/>
      <c r="D18" s="36"/>
      <c r="E18" s="37"/>
      <c r="F18" s="17"/>
      <c r="G18" s="17"/>
      <c r="H18" s="18"/>
      <c r="I18" s="17"/>
      <c r="J18" s="17"/>
      <c r="K18" s="17"/>
      <c r="L18" s="30"/>
      <c r="M18" s="17"/>
      <c r="N18" s="28"/>
      <c r="O18" s="28"/>
      <c r="P18" s="17"/>
      <c r="Q18" s="19"/>
    </row>
    <row r="19" spans="1:17" ht="12.75">
      <c r="A19" s="16" t="s">
        <v>7</v>
      </c>
      <c r="B19" s="106"/>
      <c r="C19" s="107"/>
      <c r="D19" s="36"/>
      <c r="E19" s="37"/>
      <c r="F19" s="17"/>
      <c r="G19" s="17"/>
      <c r="H19" s="18"/>
      <c r="I19" s="17"/>
      <c r="J19" s="17"/>
      <c r="K19" s="17"/>
      <c r="L19" s="30"/>
      <c r="M19" s="17"/>
      <c r="N19" s="28"/>
      <c r="O19" s="28"/>
      <c r="P19" s="17"/>
      <c r="Q19" s="19"/>
    </row>
    <row r="20" spans="1:17" ht="12.75">
      <c r="A20" s="16" t="s">
        <v>8</v>
      </c>
      <c r="B20" s="106"/>
      <c r="C20" s="107"/>
      <c r="D20" s="36"/>
      <c r="E20" s="37"/>
      <c r="F20" s="17"/>
      <c r="G20" s="17"/>
      <c r="H20" s="18"/>
      <c r="I20" s="17"/>
      <c r="J20" s="17"/>
      <c r="K20" s="17"/>
      <c r="L20" s="30"/>
      <c r="M20" s="17"/>
      <c r="N20" s="28"/>
      <c r="O20" s="28"/>
      <c r="P20" s="17"/>
      <c r="Q20" s="19"/>
    </row>
    <row r="21" spans="1:17" ht="12.75">
      <c r="A21" s="16" t="s">
        <v>11</v>
      </c>
      <c r="B21" s="106"/>
      <c r="C21" s="107"/>
      <c r="D21" s="36"/>
      <c r="E21" s="37"/>
      <c r="F21" s="17"/>
      <c r="G21" s="17"/>
      <c r="H21" s="18"/>
      <c r="I21" s="17"/>
      <c r="J21" s="17"/>
      <c r="K21" s="17"/>
      <c r="L21" s="30"/>
      <c r="M21" s="17"/>
      <c r="N21" s="28"/>
      <c r="O21" s="28"/>
      <c r="P21" s="17"/>
      <c r="Q21" s="19"/>
    </row>
    <row r="22" spans="1:17" ht="12.75">
      <c r="A22" s="16" t="s">
        <v>17</v>
      </c>
      <c r="B22" s="106"/>
      <c r="C22" s="107"/>
      <c r="D22" s="36"/>
      <c r="E22" s="37"/>
      <c r="F22" s="17"/>
      <c r="G22" s="17"/>
      <c r="H22" s="18"/>
      <c r="I22" s="17"/>
      <c r="J22" s="17"/>
      <c r="K22" s="17"/>
      <c r="L22" s="30"/>
      <c r="M22" s="17"/>
      <c r="N22" s="28"/>
      <c r="O22" s="28"/>
      <c r="P22" s="17"/>
      <c r="Q22" s="19"/>
    </row>
    <row r="23" spans="1:17" ht="12.75">
      <c r="A23" s="16" t="s">
        <v>44</v>
      </c>
      <c r="B23" s="106"/>
      <c r="C23" s="107"/>
      <c r="D23" s="36"/>
      <c r="E23" s="37"/>
      <c r="F23" s="17"/>
      <c r="G23" s="17"/>
      <c r="H23" s="18"/>
      <c r="I23" s="17"/>
      <c r="J23" s="17"/>
      <c r="K23" s="17"/>
      <c r="L23" s="30"/>
      <c r="M23" s="17"/>
      <c r="N23" s="28"/>
      <c r="O23" s="28"/>
      <c r="P23" s="17"/>
      <c r="Q23" s="19"/>
    </row>
    <row r="24" spans="1:17" ht="12.75">
      <c r="A24" s="16" t="s">
        <v>45</v>
      </c>
      <c r="B24" s="106"/>
      <c r="C24" s="107"/>
      <c r="D24" s="36"/>
      <c r="E24" s="37"/>
      <c r="F24" s="17"/>
      <c r="G24" s="17"/>
      <c r="H24" s="18"/>
      <c r="I24" s="17"/>
      <c r="J24" s="17"/>
      <c r="K24" s="17"/>
      <c r="L24" s="30"/>
      <c r="M24" s="17"/>
      <c r="N24" s="28"/>
      <c r="O24" s="28"/>
      <c r="P24" s="17"/>
      <c r="Q24" s="19"/>
    </row>
    <row r="25" spans="1:17" ht="12.75">
      <c r="A25" s="16" t="s">
        <v>46</v>
      </c>
      <c r="B25" s="106"/>
      <c r="C25" s="107"/>
      <c r="D25" s="36"/>
      <c r="E25" s="37"/>
      <c r="F25" s="17"/>
      <c r="G25" s="17"/>
      <c r="H25" s="18"/>
      <c r="I25" s="17"/>
      <c r="J25" s="17"/>
      <c r="K25" s="17"/>
      <c r="L25" s="30"/>
      <c r="M25" s="17"/>
      <c r="N25" s="28"/>
      <c r="O25" s="28"/>
      <c r="P25" s="17"/>
      <c r="Q25" s="19"/>
    </row>
    <row r="26" spans="1:17" ht="12.75">
      <c r="A26" s="16" t="s">
        <v>47</v>
      </c>
      <c r="B26" s="106"/>
      <c r="C26" s="107"/>
      <c r="D26" s="36"/>
      <c r="E26" s="37"/>
      <c r="F26" s="17"/>
      <c r="G26" s="17"/>
      <c r="H26" s="18"/>
      <c r="I26" s="17"/>
      <c r="J26" s="17"/>
      <c r="K26" s="17"/>
      <c r="L26" s="30"/>
      <c r="M26" s="17"/>
      <c r="N26" s="28"/>
      <c r="O26" s="28"/>
      <c r="P26" s="17"/>
      <c r="Q26" s="19"/>
    </row>
    <row r="27" spans="1:17" ht="23.25">
      <c r="A27" s="20" t="s">
        <v>48</v>
      </c>
      <c r="B27" s="106">
        <v>0</v>
      </c>
      <c r="C27" s="107"/>
      <c r="D27" s="36">
        <f>900</f>
        <v>900</v>
      </c>
      <c r="E27" s="23"/>
      <c r="F27" s="17"/>
      <c r="G27" s="17"/>
      <c r="H27" s="17"/>
      <c r="I27" s="17"/>
      <c r="J27" s="17"/>
      <c r="K27" s="17"/>
      <c r="L27" s="30"/>
      <c r="M27" s="17"/>
      <c r="N27" s="28"/>
      <c r="O27" s="28"/>
      <c r="P27" s="17"/>
      <c r="Q27" s="19"/>
    </row>
    <row r="28" spans="1:17" ht="34.5">
      <c r="A28" s="20" t="s">
        <v>66</v>
      </c>
      <c r="B28" s="106">
        <v>0</v>
      </c>
      <c r="C28" s="107"/>
      <c r="D28" s="36">
        <v>0</v>
      </c>
      <c r="E28" s="23"/>
      <c r="F28" s="17"/>
      <c r="G28" s="17"/>
      <c r="H28" s="17"/>
      <c r="I28" s="17"/>
      <c r="J28" s="17"/>
      <c r="K28" s="17"/>
      <c r="L28" s="30"/>
      <c r="M28" s="17"/>
      <c r="N28" s="28"/>
      <c r="O28" s="28"/>
      <c r="P28" s="30"/>
      <c r="Q28" s="19"/>
    </row>
    <row r="29" spans="1:17" ht="12.75">
      <c r="A29" s="38" t="s">
        <v>10</v>
      </c>
      <c r="B29" s="109">
        <f>SUM(B15:B28)</f>
        <v>134660.83000000002</v>
      </c>
      <c r="C29" s="110"/>
      <c r="D29" s="29">
        <f>SUM(D15:D28)</f>
        <v>98305.35</v>
      </c>
      <c r="E29" s="21"/>
      <c r="F29" s="21">
        <f aca="true" t="shared" si="0" ref="F29:Q29">SUM(F15:F28)</f>
        <v>14684</v>
      </c>
      <c r="G29" s="21">
        <f t="shared" si="0"/>
        <v>8784.599040000001</v>
      </c>
      <c r="H29" s="21">
        <f t="shared" si="0"/>
        <v>24962.8</v>
      </c>
      <c r="I29" s="21">
        <f t="shared" si="0"/>
        <v>4600</v>
      </c>
      <c r="J29" s="29">
        <f t="shared" si="0"/>
        <v>28614.888079999997</v>
      </c>
      <c r="K29" s="29">
        <f t="shared" si="0"/>
        <v>26431.2</v>
      </c>
      <c r="L29" s="29">
        <f t="shared" si="0"/>
        <v>23292.579999999998</v>
      </c>
      <c r="M29" s="21">
        <f t="shared" si="0"/>
        <v>5000</v>
      </c>
      <c r="N29" s="29">
        <f t="shared" si="0"/>
        <v>36708</v>
      </c>
      <c r="O29" s="29">
        <f t="shared" si="0"/>
        <v>0</v>
      </c>
      <c r="P29" s="29">
        <f t="shared" si="0"/>
        <v>24228.6</v>
      </c>
      <c r="Q29" s="22">
        <f t="shared" si="0"/>
        <v>197306.66712</v>
      </c>
    </row>
    <row r="30" spans="1:17" ht="12.75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40"/>
      <c r="L30" s="25"/>
      <c r="M30" s="25"/>
      <c r="N30" s="25"/>
      <c r="O30" s="39" t="s">
        <v>49</v>
      </c>
      <c r="P30" s="108">
        <f>E13+D29-Q29</f>
        <v>-269954.73384</v>
      </c>
      <c r="Q30" s="108"/>
    </row>
    <row r="31" spans="1:3" ht="12.75">
      <c r="A31" t="s">
        <v>3</v>
      </c>
      <c r="B31">
        <v>5000</v>
      </c>
      <c r="C31" t="s">
        <v>65</v>
      </c>
    </row>
    <row r="32" spans="12:17" ht="12.75">
      <c r="L32" s="44" t="s">
        <v>3</v>
      </c>
      <c r="M32" s="44">
        <v>9076.71</v>
      </c>
      <c r="N32" s="44" t="s">
        <v>22</v>
      </c>
      <c r="O32" s="44">
        <v>6219.92584</v>
      </c>
      <c r="P32" s="44" t="s">
        <v>57</v>
      </c>
      <c r="Q32" s="5"/>
    </row>
    <row r="33" spans="10:16" ht="12.75">
      <c r="J33" s="1"/>
      <c r="L33" s="44" t="s">
        <v>4</v>
      </c>
      <c r="M33" s="44">
        <v>6781.450000000001</v>
      </c>
      <c r="N33" s="44" t="s">
        <v>22</v>
      </c>
      <c r="O33" s="44">
        <v>1214.49416</v>
      </c>
      <c r="P33" s="44" t="s">
        <v>57</v>
      </c>
    </row>
    <row r="34" spans="6:17" ht="12.75">
      <c r="F34" s="3"/>
      <c r="I34" s="3"/>
      <c r="L34" s="44" t="s">
        <v>5</v>
      </c>
      <c r="M34" s="44"/>
      <c r="N34" s="44" t="s">
        <v>22</v>
      </c>
      <c r="O34" s="44"/>
      <c r="P34" s="44" t="s">
        <v>57</v>
      </c>
      <c r="Q34" s="5"/>
    </row>
    <row r="35" spans="12:16" ht="12.75">
      <c r="L35" s="44" t="s">
        <v>6</v>
      </c>
      <c r="M35" s="44"/>
      <c r="N35" s="44" t="s">
        <v>22</v>
      </c>
      <c r="O35" s="44"/>
      <c r="P35" s="44" t="s">
        <v>57</v>
      </c>
    </row>
    <row r="36" spans="12:16" ht="12.75">
      <c r="L36" s="44" t="s">
        <v>7</v>
      </c>
      <c r="M36" s="44"/>
      <c r="N36" s="44" t="s">
        <v>22</v>
      </c>
      <c r="O36" s="44"/>
      <c r="P36" s="44" t="s">
        <v>57</v>
      </c>
    </row>
    <row r="37" spans="12:16" ht="12.75">
      <c r="L37" s="44" t="s">
        <v>8</v>
      </c>
      <c r="M37" s="44"/>
      <c r="N37" s="44" t="s">
        <v>22</v>
      </c>
      <c r="O37" s="44"/>
      <c r="P37" s="44" t="s">
        <v>57</v>
      </c>
    </row>
    <row r="38" spans="12:16" ht="12.75">
      <c r="L38" s="44" t="s">
        <v>11</v>
      </c>
      <c r="M38" s="44"/>
      <c r="N38" s="44" t="s">
        <v>22</v>
      </c>
      <c r="O38" s="44"/>
      <c r="P38" s="44" t="s">
        <v>57</v>
      </c>
    </row>
    <row r="39" spans="12:16" ht="12.75">
      <c r="L39" s="44" t="s">
        <v>17</v>
      </c>
      <c r="M39" s="44"/>
      <c r="N39" s="44" t="s">
        <v>22</v>
      </c>
      <c r="O39" s="44"/>
      <c r="P39" s="44" t="s">
        <v>57</v>
      </c>
    </row>
    <row r="40" spans="12:16" ht="12.75">
      <c r="L40" s="44" t="s">
        <v>18</v>
      </c>
      <c r="M40" s="44"/>
      <c r="N40" s="44" t="s">
        <v>22</v>
      </c>
      <c r="O40" s="44"/>
      <c r="P40" s="44" t="s">
        <v>57</v>
      </c>
    </row>
    <row r="41" spans="12:16" ht="12.75">
      <c r="L41" s="44" t="s">
        <v>19</v>
      </c>
      <c r="M41" s="44"/>
      <c r="N41" s="44" t="s">
        <v>22</v>
      </c>
      <c r="O41" s="44"/>
      <c r="P41" s="44" t="s">
        <v>57</v>
      </c>
    </row>
    <row r="42" spans="12:16" ht="12.75">
      <c r="L42" s="44" t="s">
        <v>0</v>
      </c>
      <c r="M42" s="44"/>
      <c r="N42" s="44" t="s">
        <v>22</v>
      </c>
      <c r="O42" s="44"/>
      <c r="P42" s="44" t="s">
        <v>57</v>
      </c>
    </row>
    <row r="43" spans="12:16" ht="12.75">
      <c r="L43" s="44" t="s">
        <v>2</v>
      </c>
      <c r="M43" s="44"/>
      <c r="N43" s="44" t="s">
        <v>22</v>
      </c>
      <c r="O43" s="44"/>
      <c r="P43" s="44" t="s">
        <v>57</v>
      </c>
    </row>
  </sheetData>
  <sheetProtection/>
  <mergeCells count="43">
    <mergeCell ref="B28:C28"/>
    <mergeCell ref="B29:C29"/>
    <mergeCell ref="P30:Q30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11:E11"/>
    <mergeCell ref="A12:E12"/>
    <mergeCell ref="F12:Q12"/>
    <mergeCell ref="A13:D13"/>
    <mergeCell ref="B14:C14"/>
    <mergeCell ref="B15:C15"/>
    <mergeCell ref="A9:D9"/>
    <mergeCell ref="A10:D10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Q19"/>
  <sheetViews>
    <sheetView zoomScalePageLayoutView="0" workbookViewId="0" topLeftCell="A1">
      <selection activeCell="F35" sqref="F35"/>
    </sheetView>
  </sheetViews>
  <sheetFormatPr defaultColWidth="9.00390625" defaultRowHeight="12.75"/>
  <sheetData>
    <row r="2" spans="1:17" ht="12.75">
      <c r="A2" s="66" t="s">
        <v>69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ht="39">
      <c r="A3" s="60" t="s">
        <v>12</v>
      </c>
      <c r="B3" s="61"/>
      <c r="C3" s="62"/>
      <c r="D3" s="60"/>
      <c r="E3" s="61"/>
      <c r="F3" s="61"/>
      <c r="G3" s="61"/>
      <c r="H3" s="61"/>
      <c r="I3" s="61"/>
      <c r="J3" s="61"/>
      <c r="K3" s="61"/>
      <c r="L3" s="61"/>
      <c r="M3" s="61"/>
      <c r="N3" s="62"/>
      <c r="O3" s="2" t="s">
        <v>13</v>
      </c>
      <c r="P3" s="2" t="s">
        <v>14</v>
      </c>
      <c r="Q3" s="4" t="s">
        <v>21</v>
      </c>
    </row>
    <row r="4" spans="1:17" ht="39">
      <c r="A4" s="63" t="s">
        <v>3</v>
      </c>
      <c r="B4" s="64"/>
      <c r="C4" s="65"/>
      <c r="D4" s="57" t="s">
        <v>60</v>
      </c>
      <c r="E4" s="58"/>
      <c r="F4" s="58"/>
      <c r="G4" s="58"/>
      <c r="H4" s="58"/>
      <c r="I4" s="58"/>
      <c r="J4" s="58"/>
      <c r="K4" s="58"/>
      <c r="L4" s="58"/>
      <c r="M4" s="58"/>
      <c r="N4" s="59"/>
      <c r="O4" s="46" t="s">
        <v>62</v>
      </c>
      <c r="P4" s="47">
        <v>0.8</v>
      </c>
      <c r="Q4" s="4" t="s">
        <v>71</v>
      </c>
    </row>
    <row r="5" spans="1:17" ht="39">
      <c r="A5" s="63"/>
      <c r="B5" s="64"/>
      <c r="C5" s="65"/>
      <c r="D5" s="57" t="s">
        <v>58</v>
      </c>
      <c r="E5" s="58"/>
      <c r="F5" s="58"/>
      <c r="G5" s="58"/>
      <c r="H5" s="58"/>
      <c r="I5" s="58"/>
      <c r="J5" s="58"/>
      <c r="K5" s="58"/>
      <c r="L5" s="58"/>
      <c r="M5" s="58"/>
      <c r="N5" s="59"/>
      <c r="O5" s="46" t="s">
        <v>63</v>
      </c>
      <c r="P5" s="47">
        <v>0.15</v>
      </c>
      <c r="Q5" s="4"/>
    </row>
    <row r="6" spans="1:17" ht="78.75">
      <c r="A6" s="63"/>
      <c r="B6" s="64"/>
      <c r="C6" s="65"/>
      <c r="D6" s="57" t="s">
        <v>72</v>
      </c>
      <c r="E6" s="58"/>
      <c r="F6" s="58"/>
      <c r="G6" s="58"/>
      <c r="H6" s="58"/>
      <c r="I6" s="58"/>
      <c r="J6" s="58"/>
      <c r="K6" s="58"/>
      <c r="L6" s="58"/>
      <c r="M6" s="58"/>
      <c r="N6" s="59"/>
      <c r="O6" s="46" t="s">
        <v>61</v>
      </c>
      <c r="P6" s="47">
        <v>0.098</v>
      </c>
      <c r="Q6" s="4"/>
    </row>
    <row r="7" spans="1:17" ht="12.75">
      <c r="A7" s="43" t="s">
        <v>15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 t="s">
        <v>16</v>
      </c>
      <c r="Q7" s="43">
        <v>33.349</v>
      </c>
    </row>
    <row r="8" spans="1:17" ht="52.5">
      <c r="A8" s="63" t="s">
        <v>4</v>
      </c>
      <c r="B8" s="64"/>
      <c r="C8" s="65"/>
      <c r="D8" s="57" t="s">
        <v>60</v>
      </c>
      <c r="E8" s="58"/>
      <c r="F8" s="58"/>
      <c r="G8" s="58"/>
      <c r="H8" s="58"/>
      <c r="I8" s="58"/>
      <c r="J8" s="58"/>
      <c r="K8" s="58"/>
      <c r="L8" s="58"/>
      <c r="M8" s="58"/>
      <c r="N8" s="59"/>
      <c r="O8" s="46" t="s">
        <v>62</v>
      </c>
      <c r="P8" s="47">
        <v>0.2</v>
      </c>
      <c r="Q8" s="4" t="s">
        <v>73</v>
      </c>
    </row>
    <row r="9" spans="1:17" ht="39">
      <c r="A9" s="63"/>
      <c r="B9" s="64"/>
      <c r="C9" s="65"/>
      <c r="D9" s="57" t="s">
        <v>20</v>
      </c>
      <c r="E9" s="58"/>
      <c r="F9" s="58"/>
      <c r="G9" s="58"/>
      <c r="H9" s="58"/>
      <c r="I9" s="58"/>
      <c r="J9" s="58"/>
      <c r="K9" s="58"/>
      <c r="L9" s="58"/>
      <c r="M9" s="58"/>
      <c r="N9" s="59"/>
      <c r="O9" s="46" t="s">
        <v>63</v>
      </c>
      <c r="P9" s="47">
        <v>0.03</v>
      </c>
      <c r="Q9" s="4"/>
    </row>
    <row r="10" spans="1:17" ht="12.75">
      <c r="A10" s="48" t="s">
        <v>15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 t="s">
        <v>16</v>
      </c>
      <c r="Q10" s="48">
        <v>3.359</v>
      </c>
    </row>
    <row r="14" spans="5:14" ht="12.75">
      <c r="E14" s="31" t="s">
        <v>50</v>
      </c>
      <c r="F14" s="31"/>
      <c r="G14" s="31"/>
      <c r="H14" s="31"/>
      <c r="I14" s="31"/>
      <c r="J14" s="31"/>
      <c r="K14" s="31"/>
      <c r="L14" s="31"/>
      <c r="M14" s="31"/>
      <c r="N14" s="31"/>
    </row>
    <row r="15" spans="5:14" ht="12.75"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5:14" ht="12.75"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5:14" ht="12.75">
      <c r="E17" s="31" t="s">
        <v>51</v>
      </c>
      <c r="F17" s="31" t="s">
        <v>52</v>
      </c>
      <c r="G17" s="31"/>
      <c r="H17" s="31"/>
      <c r="I17" s="31"/>
      <c r="J17" s="31"/>
      <c r="K17" s="31"/>
      <c r="L17" s="31"/>
      <c r="M17" s="31"/>
      <c r="N17" s="31"/>
    </row>
    <row r="18" spans="5:14" ht="12.75"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5:14" ht="12.75">
      <c r="E19" s="31"/>
      <c r="F19" s="31"/>
      <c r="G19" s="31"/>
      <c r="H19" s="31"/>
      <c r="I19" s="31"/>
      <c r="J19" s="31"/>
      <c r="K19" s="31"/>
      <c r="L19" s="31"/>
      <c r="M19" s="31"/>
      <c r="N19" s="31"/>
    </row>
  </sheetData>
  <sheetProtection/>
  <mergeCells count="13">
    <mergeCell ref="A2:Q2"/>
    <mergeCell ref="A3:C3"/>
    <mergeCell ref="D3:N3"/>
    <mergeCell ref="A4:C4"/>
    <mergeCell ref="D4:N4"/>
    <mergeCell ref="A5:C5"/>
    <mergeCell ref="D5:N5"/>
    <mergeCell ref="A8:C8"/>
    <mergeCell ref="D8:N8"/>
    <mergeCell ref="A9:C9"/>
    <mergeCell ref="D9:N9"/>
    <mergeCell ref="A6:C6"/>
    <mergeCell ref="D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Елена Дворянская</cp:lastModifiedBy>
  <cp:lastPrinted>2024-02-06T11:34:09Z</cp:lastPrinted>
  <dcterms:created xsi:type="dcterms:W3CDTF">2007-02-04T12:22:59Z</dcterms:created>
  <dcterms:modified xsi:type="dcterms:W3CDTF">2024-04-16T11:22:51Z</dcterms:modified>
  <cp:category/>
  <cp:version/>
  <cp:contentType/>
  <cp:contentStatus/>
</cp:coreProperties>
</file>