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8" windowWidth="13488" windowHeight="4920" activeTab="0"/>
  </bookViews>
  <sheets>
    <sheet name="2024" sheetId="1" r:id="rId1"/>
    <sheet name="работы 2024" sheetId="2" r:id="rId2"/>
  </sheets>
  <definedNames/>
  <calcPr fullCalcOnLoad="1"/>
</workbook>
</file>

<file path=xl/sharedStrings.xml><?xml version="1.0" encoding="utf-8"?>
<sst xmlns="http://schemas.openxmlformats.org/spreadsheetml/2006/main" count="95" uniqueCount="64">
  <si>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</si>
  <si>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</si>
  <si>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</si>
  <si>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</si>
  <si>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</si>
  <si>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</si>
  <si>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</si>
  <si>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</si>
  <si>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</si>
  <si>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</si>
  <si>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</si>
  <si>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Содержание</t>
  </si>
  <si>
    <t>декабрь</t>
  </si>
  <si>
    <t>ремонт</t>
  </si>
  <si>
    <t>итого</t>
  </si>
  <si>
    <t>Месяц</t>
  </si>
  <si>
    <t>ед. изм.</t>
  </si>
  <si>
    <t>кол-во</t>
  </si>
  <si>
    <t>ИТОГО</t>
  </si>
  <si>
    <t>тыс.руб.</t>
  </si>
  <si>
    <t>Место провед-я работ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</si>
  <si>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</si>
  <si>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</si>
  <si>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</si>
  <si>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</si>
  <si>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</si>
  <si>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</si>
  <si>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</si>
  <si>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</si>
  <si>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</si>
  <si>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</si>
  <si>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</si>
  <si>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</si>
  <si>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</si>
  <si>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</si>
  <si>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</si>
  <si>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</si>
  <si>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</si>
  <si>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</si>
  <si>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</si>
  <si>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</si>
  <si>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</si>
  <si>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</si>
  <si>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</si>
  <si>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</si>
  <si>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</si>
  <si>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</si>
  <si>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</si>
  <si>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</si>
  <si>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</si>
  <si>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</si>
  <si>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</si>
  <si>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</si>
  <si>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</si>
  <si>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</si>
  <si>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</si>
  <si>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</si>
  <si>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</si>
  <si>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</si>
  <si>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эл-во</t>
  </si>
  <si>
    <t>Работы по уборке придомовой территории</t>
  </si>
  <si>
    <t>общехозяйственные расходы</t>
  </si>
  <si>
    <t>Перечень выполненных работ по сметам за 2024 год по дому Тургенева 12</t>
  </si>
  <si>
    <t>Информация о доходах и расходах по дому __Тургенева 12__на 2024 год.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</si>
</sst>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&quot;р.&quot;"/>
    <numFmt numFmtId="176" formatCode="#,##0.00&quot;р.&quot;"/>
    <numFmt numFmtId="177" formatCode="#,##0.0_р_."/>
    <numFmt numFmtId="178" formatCode="0.000"/>
    <numFmt numFmtId="179" formatCode="#,##0.000_р_."/>
    <numFmt numFmtId="180" formatCode="#,##0_р_.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&quot;р.&quot;"/>
    <numFmt numFmtId="187" formatCode="0.00000"/>
    <numFmt numFmtId="188" formatCode="0.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17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7" fillId="34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7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7" fillId="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74" fontId="1" fillId="13" borderId="0" xfId="0" applyNumberFormat="1" applyFont="1" applyFill="1" applyBorder="1" applyAlignment="1">
      <alignment/>
    </xf>
    <xf numFmtId="0" fontId="1" fillId="13" borderId="0" xfId="0" applyFont="1" applyFill="1" applyAlignment="1">
      <alignment/>
    </xf>
    <xf numFmtId="2" fontId="1" fillId="13" borderId="0" xfId="0" applyNumberFormat="1" applyFont="1" applyFill="1" applyAlignment="1">
      <alignment/>
    </xf>
    <xf numFmtId="174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" fontId="3" fillId="33" borderId="0" xfId="0" applyNumberFormat="1" applyFont="1" applyFill="1" applyBorder="1" applyAlignment="1">
      <alignment horizontal="left"/>
    </xf>
    <xf numFmtId="0" fontId="1" fillId="13" borderId="0" xfId="0" applyFont="1" applyFill="1" applyAlignment="1">
      <alignment horizontal="right"/>
    </xf>
    <xf numFmtId="174" fontId="1" fillId="13" borderId="0" xfId="0" applyNumberFormat="1" applyFont="1" applyFill="1" applyBorder="1" applyAlignment="1">
      <alignment horizontal="right"/>
    </xf>
    <xf numFmtId="0" fontId="2" fillId="12" borderId="0" xfId="0" applyFont="1" applyFill="1" applyAlignment="1">
      <alignment/>
    </xf>
    <xf numFmtId="174" fontId="6" fillId="0" borderId="0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 vertical="top"/>
    </xf>
    <xf numFmtId="2" fontId="3" fillId="34" borderId="15" xfId="0" applyNumberFormat="1" applyFont="1" applyFill="1" applyBorder="1" applyAlignment="1">
      <alignment horizontal="center" vertical="top"/>
    </xf>
    <xf numFmtId="4" fontId="3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right" vertical="top" wrapText="1"/>
    </xf>
    <xf numFmtId="2" fontId="5" fillId="34" borderId="10" xfId="0" applyNumberFormat="1" applyFont="1" applyFill="1" applyBorder="1" applyAlignment="1">
      <alignment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2" fontId="5" fillId="34" borderId="13" xfId="0" applyNumberFormat="1" applyFont="1" applyFill="1" applyBorder="1" applyAlignment="1">
      <alignment horizontal="center" vertical="top" wrapText="1"/>
    </xf>
    <xf numFmtId="0" fontId="10" fillId="34" borderId="17" xfId="0" applyNumberFormat="1" applyFont="1" applyFill="1" applyBorder="1" applyAlignment="1">
      <alignment wrapText="1"/>
    </xf>
    <xf numFmtId="174" fontId="1" fillId="13" borderId="0" xfId="0" applyNumberFormat="1" applyFont="1" applyFill="1" applyBorder="1" applyAlignment="1">
      <alignment/>
    </xf>
    <xf numFmtId="2" fontId="0" fillId="13" borderId="17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0" fillId="0" borderId="1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7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2" fillId="6" borderId="1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74" fontId="6" fillId="0" borderId="18" xfId="0" applyNumberFormat="1" applyFont="1" applyFill="1" applyBorder="1" applyAlignment="1">
      <alignment horizontal="center"/>
    </xf>
    <xf numFmtId="174" fontId="1" fillId="36" borderId="17" xfId="0" applyNumberFormat="1" applyFont="1" applyFill="1" applyBorder="1" applyAlignment="1">
      <alignment horizontal="center"/>
    </xf>
    <xf numFmtId="174" fontId="1" fillId="36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174" fontId="1" fillId="34" borderId="17" xfId="0" applyNumberFormat="1" applyFont="1" applyFill="1" applyBorder="1" applyAlignment="1">
      <alignment horizontal="center"/>
    </xf>
    <xf numFmtId="174" fontId="1" fillId="34" borderId="15" xfId="0" applyNumberFormat="1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Q40"/>
  <sheetViews>
    <sheetView tabSelected="1" zoomScalePageLayoutView="0" workbookViewId="0" topLeftCell="A1">
      <selection activeCell="I14" sqref="I14"/>
    </sheetView>
  </sheetViews>
  <sheetFormatPr defaultColWidth="9.00390625" defaultRowHeight="12.75"/>
  <sheetData>
    <row r="2" spans="1:17" ht="15">
      <c r="A2" s="70" t="s">
        <v>63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2.7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2.75">
      <c r="A4" s="71"/>
      <c r="B4" s="69"/>
      <c r="C4" s="69"/>
      <c r="D4" s="69"/>
      <c r="E4" s="105"/>
      <c r="F4" s="62" t="s">
        <v>23</v>
      </c>
      <c r="G4" s="68"/>
      <c r="H4" s="68"/>
      <c r="I4" s="68"/>
      <c r="J4" s="68"/>
      <c r="K4" s="68"/>
      <c r="L4" s="68"/>
      <c r="M4" s="68"/>
      <c r="N4" s="68"/>
      <c r="O4" s="68"/>
      <c r="P4" s="63"/>
      <c r="Q4" s="3"/>
    </row>
    <row r="5" spans="1:17" ht="12.75">
      <c r="A5" s="5"/>
      <c r="B5" s="106" t="s">
        <v>24</v>
      </c>
      <c r="C5" s="107"/>
      <c r="D5" s="107"/>
      <c r="E5" s="108"/>
      <c r="F5" s="72" t="s">
        <v>11</v>
      </c>
      <c r="G5" s="73"/>
      <c r="H5" s="73"/>
      <c r="I5" s="73"/>
      <c r="J5" s="73"/>
      <c r="K5" s="73"/>
      <c r="L5" s="73"/>
      <c r="M5" s="73"/>
      <c r="N5" s="74" t="s">
        <v>25</v>
      </c>
      <c r="O5" s="75"/>
      <c r="P5" s="78" t="s">
        <v>26</v>
      </c>
      <c r="Q5" s="81" t="s">
        <v>18</v>
      </c>
    </row>
    <row r="6" spans="1:17" ht="12.75">
      <c r="A6" s="6"/>
      <c r="B6" s="84" t="s">
        <v>27</v>
      </c>
      <c r="C6" s="84" t="s">
        <v>13</v>
      </c>
      <c r="D6" s="84" t="s">
        <v>54</v>
      </c>
      <c r="E6" s="88" t="s">
        <v>14</v>
      </c>
      <c r="F6" s="86" t="s">
        <v>28</v>
      </c>
      <c r="G6" s="86" t="s">
        <v>60</v>
      </c>
      <c r="H6" s="86" t="s">
        <v>29</v>
      </c>
      <c r="I6" s="86" t="s">
        <v>30</v>
      </c>
      <c r="J6" s="86" t="s">
        <v>31</v>
      </c>
      <c r="K6" s="86" t="s">
        <v>61</v>
      </c>
      <c r="L6" s="90" t="s">
        <v>32</v>
      </c>
      <c r="M6" s="92"/>
      <c r="N6" s="76"/>
      <c r="O6" s="77"/>
      <c r="P6" s="79"/>
      <c r="Q6" s="82"/>
    </row>
    <row r="7" spans="1:17" ht="121.5">
      <c r="A7" s="8"/>
      <c r="B7" s="85"/>
      <c r="C7" s="85"/>
      <c r="D7" s="85"/>
      <c r="E7" s="89"/>
      <c r="F7" s="87"/>
      <c r="G7" s="87"/>
      <c r="H7" s="87"/>
      <c r="I7" s="87"/>
      <c r="J7" s="87"/>
      <c r="K7" s="87"/>
      <c r="L7" s="25" t="s">
        <v>55</v>
      </c>
      <c r="M7" s="25" t="s">
        <v>57</v>
      </c>
      <c r="N7" s="7" t="s">
        <v>33</v>
      </c>
      <c r="O7" s="7" t="s">
        <v>34</v>
      </c>
      <c r="P7" s="80"/>
      <c r="Q7" s="83"/>
    </row>
    <row r="8" spans="1:17" ht="12.75">
      <c r="A8" s="51" t="s">
        <v>56</v>
      </c>
      <c r="B8" s="44"/>
      <c r="C8" s="44"/>
      <c r="D8" s="45"/>
      <c r="E8" s="46">
        <v>16.5</v>
      </c>
      <c r="F8" s="47">
        <v>1.8</v>
      </c>
      <c r="G8" s="47">
        <v>2.18</v>
      </c>
      <c r="H8" s="47">
        <v>1.7</v>
      </c>
      <c r="I8" s="47">
        <v>0.28</v>
      </c>
      <c r="J8" s="47">
        <v>3.57</v>
      </c>
      <c r="K8" s="47">
        <v>3.4</v>
      </c>
      <c r="L8" s="47">
        <v>0</v>
      </c>
      <c r="M8" s="47">
        <v>0.13</v>
      </c>
      <c r="N8" s="48">
        <v>0.5</v>
      </c>
      <c r="O8" s="48">
        <v>0.5</v>
      </c>
      <c r="P8" s="49">
        <v>2.44</v>
      </c>
      <c r="Q8" s="50">
        <f>SUM(F8:P8)</f>
        <v>16.500000000000004</v>
      </c>
    </row>
    <row r="9" spans="1:17" ht="20.25">
      <c r="A9" s="109" t="s">
        <v>35</v>
      </c>
      <c r="B9" s="110"/>
      <c r="C9" s="110"/>
      <c r="D9" s="111"/>
      <c r="E9" s="10">
        <v>1484.7</v>
      </c>
      <c r="F9" s="90" t="s">
        <v>36</v>
      </c>
      <c r="G9" s="91"/>
      <c r="H9" s="91"/>
      <c r="I9" s="91"/>
      <c r="J9" s="91"/>
      <c r="K9" s="91"/>
      <c r="L9" s="91"/>
      <c r="M9" s="92"/>
      <c r="N9" s="93" t="s">
        <v>37</v>
      </c>
      <c r="O9" s="94"/>
      <c r="P9" s="9" t="s">
        <v>38</v>
      </c>
      <c r="Q9" s="9"/>
    </row>
    <row r="10" spans="1:17" ht="12.75">
      <c r="A10" s="95" t="s">
        <v>39</v>
      </c>
      <c r="B10" s="96"/>
      <c r="C10" s="96"/>
      <c r="D10" s="96"/>
      <c r="E10" s="97"/>
      <c r="F10" s="11">
        <f>F8*E9</f>
        <v>2672.46</v>
      </c>
      <c r="G10" s="11">
        <f>G8*E9</f>
        <v>3236.646</v>
      </c>
      <c r="H10" s="11">
        <f>H8*E9</f>
        <v>2523.9900000000002</v>
      </c>
      <c r="I10" s="11">
        <f>I8:I8*E9</f>
        <v>415.71600000000007</v>
      </c>
      <c r="J10" s="11">
        <f>J8*E9</f>
        <v>5300.379</v>
      </c>
      <c r="K10" s="11">
        <f>K8*E9</f>
        <v>5047.9800000000005</v>
      </c>
      <c r="L10" s="11">
        <v>0</v>
      </c>
      <c r="M10" s="11">
        <f>M8*E9</f>
        <v>193.01100000000002</v>
      </c>
      <c r="N10" s="11">
        <f>N8*E9</f>
        <v>742.35</v>
      </c>
      <c r="O10" s="11">
        <f>O8*E9</f>
        <v>742.35</v>
      </c>
      <c r="P10" s="11">
        <f>P8*E9</f>
        <v>3622.668</v>
      </c>
      <c r="Q10" s="11">
        <f>SUM(F10:P10)</f>
        <v>24497.549999999996</v>
      </c>
    </row>
    <row r="11" spans="1:17" ht="12.75">
      <c r="A11" s="112" t="s">
        <v>40</v>
      </c>
      <c r="B11" s="112"/>
      <c r="C11" s="112"/>
      <c r="D11" s="112"/>
      <c r="E11" s="113"/>
      <c r="F11" s="98" t="s">
        <v>41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5"/>
    </row>
    <row r="12" spans="1:17" ht="12.75">
      <c r="A12" s="120" t="s">
        <v>42</v>
      </c>
      <c r="B12" s="120"/>
      <c r="C12" s="120"/>
      <c r="D12" s="121"/>
      <c r="E12" s="12">
        <v>-137351.09094999998</v>
      </c>
      <c r="F12" s="53"/>
      <c r="G12" s="54"/>
      <c r="H12" s="13"/>
      <c r="I12" s="54"/>
      <c r="J12" s="54"/>
      <c r="K12" s="54"/>
      <c r="L12" s="54"/>
      <c r="M12" s="54"/>
      <c r="N12" s="54"/>
      <c r="O12" s="54"/>
      <c r="P12" s="54"/>
      <c r="Q12" s="55"/>
    </row>
    <row r="13" spans="1:17" ht="12.75">
      <c r="A13" s="26"/>
      <c r="B13" s="116" t="s">
        <v>53</v>
      </c>
      <c r="C13" s="116"/>
      <c r="D13" s="27" t="s">
        <v>40</v>
      </c>
      <c r="E13" s="28" t="s">
        <v>22</v>
      </c>
      <c r="F13" s="53"/>
      <c r="G13" s="54"/>
      <c r="H13" s="13"/>
      <c r="I13" s="54"/>
      <c r="J13" s="54"/>
      <c r="K13" s="54"/>
      <c r="L13" s="54"/>
      <c r="M13" s="54"/>
      <c r="N13" s="54"/>
      <c r="O13" s="54"/>
      <c r="P13" s="54"/>
      <c r="Q13" s="55"/>
    </row>
    <row r="14" spans="1:17" ht="12.75">
      <c r="A14" s="14" t="s">
        <v>43</v>
      </c>
      <c r="B14" s="102">
        <v>28270.1</v>
      </c>
      <c r="C14" s="117"/>
      <c r="D14" s="29">
        <v>24293.5</v>
      </c>
      <c r="E14" s="30"/>
      <c r="F14" s="15">
        <v>2672.46</v>
      </c>
      <c r="G14" s="15">
        <v>3232.836</v>
      </c>
      <c r="H14" s="15">
        <v>2523.9900000000002</v>
      </c>
      <c r="I14" s="15">
        <v>2300</v>
      </c>
      <c r="J14" s="16">
        <v>5315.016</v>
      </c>
      <c r="K14" s="15">
        <v>5047.9800000000005</v>
      </c>
      <c r="L14" s="15">
        <f>2190.93+0.31976</f>
        <v>2191.2497599999997</v>
      </c>
      <c r="M14" s="15">
        <v>0</v>
      </c>
      <c r="N14" s="31">
        <v>0</v>
      </c>
      <c r="O14" s="31">
        <v>0</v>
      </c>
      <c r="P14" s="15">
        <v>3622.668</v>
      </c>
      <c r="Q14" s="17">
        <f>SUM(F14:P14)</f>
        <v>26906.19976</v>
      </c>
    </row>
    <row r="15" spans="1:17" ht="12.75">
      <c r="A15" s="14" t="s">
        <v>44</v>
      </c>
      <c r="B15" s="102">
        <v>26702</v>
      </c>
      <c r="C15" s="103"/>
      <c r="D15" s="29">
        <v>19911.77</v>
      </c>
      <c r="E15" s="30"/>
      <c r="F15" s="15">
        <v>2672.46</v>
      </c>
      <c r="G15" s="15">
        <v>3362.14944</v>
      </c>
      <c r="H15" s="15">
        <v>2523.9900000000002</v>
      </c>
      <c r="I15" s="15">
        <v>2300</v>
      </c>
      <c r="J15" s="16">
        <v>5455.16328</v>
      </c>
      <c r="K15" s="15">
        <v>5047.9800000000005</v>
      </c>
      <c r="L15" s="15">
        <f>1669.28+5.15613</f>
        <v>1674.43613</v>
      </c>
      <c r="M15" s="15">
        <v>0</v>
      </c>
      <c r="N15" s="31">
        <v>0</v>
      </c>
      <c r="O15" s="31">
        <v>0</v>
      </c>
      <c r="P15" s="15">
        <v>3622.668</v>
      </c>
      <c r="Q15" s="17">
        <f>SUM(F15:P15)</f>
        <v>26658.846849999998</v>
      </c>
    </row>
    <row r="16" spans="1:17" ht="12.75">
      <c r="A16" s="14" t="s">
        <v>2</v>
      </c>
      <c r="B16" s="102"/>
      <c r="C16" s="103"/>
      <c r="D16" s="29"/>
      <c r="E16" s="30"/>
      <c r="F16" s="15"/>
      <c r="G16" s="15"/>
      <c r="H16" s="15"/>
      <c r="I16" s="15"/>
      <c r="J16" s="16"/>
      <c r="K16" s="15"/>
      <c r="L16" s="15"/>
      <c r="M16" s="15"/>
      <c r="N16" s="31"/>
      <c r="O16" s="31"/>
      <c r="P16" s="15"/>
      <c r="Q16" s="17"/>
    </row>
    <row r="17" spans="1:17" ht="12.75">
      <c r="A17" s="14" t="s">
        <v>45</v>
      </c>
      <c r="B17" s="102"/>
      <c r="C17" s="103"/>
      <c r="D17" s="29"/>
      <c r="E17" s="30"/>
      <c r="F17" s="15"/>
      <c r="G17" s="15"/>
      <c r="H17" s="15"/>
      <c r="I17" s="15"/>
      <c r="J17" s="16"/>
      <c r="K17" s="15"/>
      <c r="L17" s="15"/>
      <c r="M17" s="15"/>
      <c r="N17" s="31"/>
      <c r="O17" s="31"/>
      <c r="P17" s="15"/>
      <c r="Q17" s="17"/>
    </row>
    <row r="18" spans="1:17" ht="12.75">
      <c r="A18" s="14" t="s">
        <v>4</v>
      </c>
      <c r="B18" s="102"/>
      <c r="C18" s="103"/>
      <c r="D18" s="29"/>
      <c r="E18" s="30"/>
      <c r="F18" s="15"/>
      <c r="G18" s="15"/>
      <c r="H18" s="15"/>
      <c r="I18" s="15"/>
      <c r="J18" s="16"/>
      <c r="K18" s="15"/>
      <c r="L18" s="15"/>
      <c r="M18" s="15"/>
      <c r="N18" s="31"/>
      <c r="O18" s="31"/>
      <c r="P18" s="15"/>
      <c r="Q18" s="17"/>
    </row>
    <row r="19" spans="1:17" ht="12.75">
      <c r="A19" s="14" t="s">
        <v>5</v>
      </c>
      <c r="B19" s="102"/>
      <c r="C19" s="103"/>
      <c r="D19" s="29"/>
      <c r="E19" s="30"/>
      <c r="F19" s="15"/>
      <c r="G19" s="15"/>
      <c r="H19" s="15"/>
      <c r="I19" s="15"/>
      <c r="J19" s="16"/>
      <c r="K19" s="15"/>
      <c r="L19" s="15"/>
      <c r="M19" s="15"/>
      <c r="N19" s="31"/>
      <c r="O19" s="31"/>
      <c r="P19" s="15"/>
      <c r="Q19" s="17"/>
    </row>
    <row r="20" spans="1:17" ht="12.75">
      <c r="A20" s="14" t="s">
        <v>6</v>
      </c>
      <c r="B20" s="102"/>
      <c r="C20" s="103"/>
      <c r="D20" s="29"/>
      <c r="E20" s="30"/>
      <c r="F20" s="15"/>
      <c r="G20" s="15"/>
      <c r="H20" s="15"/>
      <c r="I20" s="15"/>
      <c r="J20" s="16"/>
      <c r="K20" s="15"/>
      <c r="L20" s="15"/>
      <c r="M20" s="15"/>
      <c r="N20" s="31"/>
      <c r="O20" s="31"/>
      <c r="P20" s="15"/>
      <c r="Q20" s="17"/>
    </row>
    <row r="21" spans="1:17" ht="12.75">
      <c r="A21" s="14" t="s">
        <v>7</v>
      </c>
      <c r="B21" s="102"/>
      <c r="C21" s="103"/>
      <c r="D21" s="29"/>
      <c r="E21" s="30"/>
      <c r="F21" s="15"/>
      <c r="G21" s="15"/>
      <c r="H21" s="15"/>
      <c r="I21" s="15"/>
      <c r="J21" s="16"/>
      <c r="K21" s="15"/>
      <c r="L21" s="15"/>
      <c r="M21" s="15"/>
      <c r="N21" s="31"/>
      <c r="O21" s="31"/>
      <c r="P21" s="15"/>
      <c r="Q21" s="17"/>
    </row>
    <row r="22" spans="1:17" ht="12.75">
      <c r="A22" s="14" t="s">
        <v>46</v>
      </c>
      <c r="B22" s="102"/>
      <c r="C22" s="103"/>
      <c r="D22" s="29"/>
      <c r="E22" s="30"/>
      <c r="F22" s="15"/>
      <c r="G22" s="15"/>
      <c r="H22" s="15"/>
      <c r="I22" s="15"/>
      <c r="J22" s="16"/>
      <c r="K22" s="15"/>
      <c r="L22" s="33"/>
      <c r="M22" s="15"/>
      <c r="N22" s="31"/>
      <c r="O22" s="31"/>
      <c r="P22" s="15"/>
      <c r="Q22" s="17"/>
    </row>
    <row r="23" spans="1:17" ht="12.75">
      <c r="A23" s="14" t="s">
        <v>47</v>
      </c>
      <c r="B23" s="102"/>
      <c r="C23" s="103"/>
      <c r="D23" s="29"/>
      <c r="E23" s="30"/>
      <c r="F23" s="15"/>
      <c r="G23" s="15"/>
      <c r="H23" s="15"/>
      <c r="I23" s="15"/>
      <c r="J23" s="16"/>
      <c r="K23" s="15"/>
      <c r="L23" s="15"/>
      <c r="M23" s="15"/>
      <c r="N23" s="31"/>
      <c r="O23" s="31"/>
      <c r="P23" s="15"/>
      <c r="Q23" s="17"/>
    </row>
    <row r="24" spans="1:17" ht="12.75">
      <c r="A24" s="14" t="s">
        <v>48</v>
      </c>
      <c r="B24" s="102"/>
      <c r="C24" s="103"/>
      <c r="D24" s="29"/>
      <c r="E24" s="30"/>
      <c r="F24" s="15"/>
      <c r="G24" s="15"/>
      <c r="H24" s="15"/>
      <c r="I24" s="15"/>
      <c r="J24" s="16"/>
      <c r="K24" s="15"/>
      <c r="L24" s="15"/>
      <c r="M24" s="15"/>
      <c r="N24" s="31"/>
      <c r="O24" s="31"/>
      <c r="P24" s="15"/>
      <c r="Q24" s="17"/>
    </row>
    <row r="25" spans="1:17" ht="12.75">
      <c r="A25" s="14" t="s">
        <v>49</v>
      </c>
      <c r="B25" s="102"/>
      <c r="C25" s="103"/>
      <c r="D25" s="29"/>
      <c r="E25" s="30"/>
      <c r="F25" s="15"/>
      <c r="G25" s="15"/>
      <c r="H25" s="15"/>
      <c r="I25" s="15"/>
      <c r="J25" s="16"/>
      <c r="K25" s="15"/>
      <c r="L25" s="15"/>
      <c r="M25" s="15"/>
      <c r="N25" s="31"/>
      <c r="O25" s="31"/>
      <c r="P25" s="15"/>
      <c r="Q25" s="17"/>
    </row>
    <row r="26" spans="1:17" ht="12.75">
      <c r="A26" s="32" t="s">
        <v>14</v>
      </c>
      <c r="B26" s="118">
        <f>SUM(B14:B25)</f>
        <v>54972.1</v>
      </c>
      <c r="C26" s="119"/>
      <c r="D26" s="23">
        <f>SUM(D14:D25)</f>
        <v>44205.270000000004</v>
      </c>
      <c r="E26" s="18"/>
      <c r="F26" s="18">
        <f aca="true" t="shared" si="0" ref="F26:Q26">SUM(F14:F25)</f>
        <v>5344.92</v>
      </c>
      <c r="G26" s="18">
        <f t="shared" si="0"/>
        <v>6594.98544</v>
      </c>
      <c r="H26" s="18">
        <f t="shared" si="0"/>
        <v>5047.9800000000005</v>
      </c>
      <c r="I26" s="18">
        <f t="shared" si="0"/>
        <v>4600</v>
      </c>
      <c r="J26" s="18">
        <f t="shared" si="0"/>
        <v>10770.17928</v>
      </c>
      <c r="K26" s="18">
        <f t="shared" si="0"/>
        <v>10095.960000000001</v>
      </c>
      <c r="L26" s="18">
        <f t="shared" si="0"/>
        <v>3865.6858899999997</v>
      </c>
      <c r="M26" s="18">
        <f t="shared" si="0"/>
        <v>0</v>
      </c>
      <c r="N26" s="23">
        <f t="shared" si="0"/>
        <v>0</v>
      </c>
      <c r="O26" s="23">
        <f t="shared" si="0"/>
        <v>0</v>
      </c>
      <c r="P26" s="18">
        <f t="shared" si="0"/>
        <v>7245.336</v>
      </c>
      <c r="Q26" s="19">
        <f t="shared" si="0"/>
        <v>53565.04661</v>
      </c>
    </row>
    <row r="27" spans="1:17" ht="12.7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 t="s">
        <v>21</v>
      </c>
      <c r="P27" s="101">
        <f>E12+D26-Q26</f>
        <v>-146710.86755999998</v>
      </c>
      <c r="Q27" s="101"/>
    </row>
    <row r="28" spans="1:17" ht="12.75">
      <c r="A28" s="20"/>
      <c r="B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43"/>
      <c r="Q28" s="43"/>
    </row>
    <row r="29" spans="1:17" ht="12.75">
      <c r="A29" s="39"/>
      <c r="C29" s="36"/>
      <c r="H29" s="4"/>
      <c r="K29" s="33" t="s">
        <v>0</v>
      </c>
      <c r="L29" s="40">
        <v>2190.9300000000003</v>
      </c>
      <c r="M29" s="34" t="s">
        <v>58</v>
      </c>
      <c r="N29" s="35">
        <v>0.31976</v>
      </c>
      <c r="O29" s="33" t="s">
        <v>59</v>
      </c>
      <c r="Q29" s="2"/>
    </row>
    <row r="30" spans="1:17" ht="12.75">
      <c r="A30" s="39"/>
      <c r="J30" s="2"/>
      <c r="K30" s="33" t="s">
        <v>1</v>
      </c>
      <c r="L30" s="40">
        <v>1669.28</v>
      </c>
      <c r="M30" s="34" t="s">
        <v>58</v>
      </c>
      <c r="N30" s="34">
        <v>5.15613</v>
      </c>
      <c r="O30" s="33" t="s">
        <v>59</v>
      </c>
      <c r="Q30" s="2"/>
    </row>
    <row r="31" spans="4:17" ht="12.75">
      <c r="D31" s="21"/>
      <c r="K31" s="33" t="s">
        <v>2</v>
      </c>
      <c r="L31" s="40"/>
      <c r="M31" s="34" t="s">
        <v>58</v>
      </c>
      <c r="N31" s="34"/>
      <c r="O31" s="33" t="s">
        <v>59</v>
      </c>
      <c r="Q31" s="2"/>
    </row>
    <row r="32" spans="4:17" ht="12.75">
      <c r="D32" s="21"/>
      <c r="K32" s="33" t="s">
        <v>3</v>
      </c>
      <c r="L32" s="40"/>
      <c r="M32" s="34" t="s">
        <v>58</v>
      </c>
      <c r="N32" s="34"/>
      <c r="O32" s="33" t="s">
        <v>59</v>
      </c>
      <c r="Q32" s="2"/>
    </row>
    <row r="33" spans="2:17" ht="12.75">
      <c r="B33" s="1"/>
      <c r="K33" s="33" t="s">
        <v>4</v>
      </c>
      <c r="L33" s="40"/>
      <c r="M33" s="34" t="s">
        <v>58</v>
      </c>
      <c r="N33" s="34"/>
      <c r="O33" s="33" t="s">
        <v>59</v>
      </c>
      <c r="Q33" s="2"/>
    </row>
    <row r="34" spans="11:17" ht="12.75">
      <c r="K34" s="33" t="s">
        <v>5</v>
      </c>
      <c r="L34" s="41"/>
      <c r="M34" s="34" t="s">
        <v>58</v>
      </c>
      <c r="N34" s="34"/>
      <c r="O34" s="33" t="s">
        <v>59</v>
      </c>
      <c r="Q34" s="2"/>
    </row>
    <row r="35" spans="11:17" ht="12.75">
      <c r="K35" s="33" t="s">
        <v>6</v>
      </c>
      <c r="L35" s="41"/>
      <c r="M35" s="34" t="s">
        <v>58</v>
      </c>
      <c r="N35" s="34"/>
      <c r="O35" s="33" t="s">
        <v>59</v>
      </c>
      <c r="Q35" s="2"/>
    </row>
    <row r="36" spans="11:17" ht="12.75">
      <c r="K36" s="33" t="s">
        <v>7</v>
      </c>
      <c r="L36" s="41"/>
      <c r="M36" s="34" t="s">
        <v>58</v>
      </c>
      <c r="N36" s="34"/>
      <c r="O36" s="33" t="s">
        <v>59</v>
      </c>
      <c r="Q36" s="2"/>
    </row>
    <row r="37" spans="11:17" ht="12.75">
      <c r="K37" s="33" t="s">
        <v>8</v>
      </c>
      <c r="L37" s="41"/>
      <c r="M37" s="34" t="s">
        <v>58</v>
      </c>
      <c r="N37" s="34"/>
      <c r="O37" s="33" t="s">
        <v>59</v>
      </c>
      <c r="Q37" s="2"/>
    </row>
    <row r="38" spans="11:17" ht="12.75">
      <c r="K38" s="33" t="s">
        <v>9</v>
      </c>
      <c r="L38" s="41"/>
      <c r="M38" s="34" t="s">
        <v>58</v>
      </c>
      <c r="N38" s="34"/>
      <c r="O38" s="33" t="s">
        <v>59</v>
      </c>
      <c r="Q38" s="2"/>
    </row>
    <row r="39" spans="11:17" ht="12.75">
      <c r="K39" s="33" t="s">
        <v>10</v>
      </c>
      <c r="L39" s="41"/>
      <c r="M39" s="34" t="s">
        <v>58</v>
      </c>
      <c r="N39" s="34"/>
      <c r="O39" s="33" t="s">
        <v>59</v>
      </c>
      <c r="Q39" s="2"/>
    </row>
    <row r="40" spans="11:17" ht="12.75">
      <c r="K40" s="33" t="s">
        <v>12</v>
      </c>
      <c r="L40" s="52"/>
      <c r="M40" s="34" t="s">
        <v>58</v>
      </c>
      <c r="N40" s="34"/>
      <c r="O40" s="33" t="s">
        <v>59</v>
      </c>
      <c r="Q40" s="2"/>
    </row>
  </sheetData>
  <sheetProtection/>
  <mergeCells count="42"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N9:O9"/>
    <mergeCell ref="A10:E10"/>
    <mergeCell ref="A11:E11"/>
    <mergeCell ref="F11:Q11"/>
    <mergeCell ref="A12:D12"/>
    <mergeCell ref="B13:C13"/>
    <mergeCell ref="A9:D9"/>
    <mergeCell ref="F9:M9"/>
    <mergeCell ref="B14:C14"/>
    <mergeCell ref="B15:C15"/>
    <mergeCell ref="B16:C16"/>
    <mergeCell ref="B17:C17"/>
    <mergeCell ref="B18:C18"/>
    <mergeCell ref="B19:C19"/>
    <mergeCell ref="B26:C26"/>
    <mergeCell ref="P27:Q27"/>
    <mergeCell ref="B20:C20"/>
    <mergeCell ref="B21:C21"/>
    <mergeCell ref="B22:C22"/>
    <mergeCell ref="B23:C23"/>
    <mergeCell ref="B24:C24"/>
    <mergeCell ref="B25:C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Q17"/>
  <sheetViews>
    <sheetView zoomScalePageLayoutView="0" workbookViewId="0" topLeftCell="A1">
      <selection activeCell="D19" sqref="D19"/>
    </sheetView>
  </sheetViews>
  <sheetFormatPr defaultColWidth="9.00390625" defaultRowHeight="12.75"/>
  <sheetData>
    <row r="3" spans="1:17" ht="12.75">
      <c r="A3" s="67" t="s">
        <v>62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2.75">
      <c r="A4" s="56" t="s">
        <v>15</v>
      </c>
      <c r="B4" s="57"/>
      <c r="C4" s="58"/>
      <c r="D4" s="56"/>
      <c r="E4" s="57"/>
      <c r="F4" s="57"/>
      <c r="G4" s="57"/>
      <c r="H4" s="57"/>
      <c r="I4" s="57"/>
      <c r="J4" s="57"/>
      <c r="K4" s="57"/>
      <c r="L4" s="57"/>
      <c r="M4" s="58"/>
      <c r="N4" s="3" t="s">
        <v>16</v>
      </c>
      <c r="O4" s="3" t="s">
        <v>17</v>
      </c>
      <c r="P4" s="62" t="s">
        <v>20</v>
      </c>
      <c r="Q4" s="63"/>
    </row>
    <row r="5" spans="1:17" ht="12.75">
      <c r="A5" s="59" t="s">
        <v>0</v>
      </c>
      <c r="B5" s="60"/>
      <c r="C5" s="61"/>
      <c r="D5" s="64"/>
      <c r="E5" s="65"/>
      <c r="F5" s="65"/>
      <c r="G5" s="65"/>
      <c r="H5" s="65"/>
      <c r="I5" s="65"/>
      <c r="J5" s="65"/>
      <c r="K5" s="65"/>
      <c r="L5" s="65"/>
      <c r="M5" s="66"/>
      <c r="N5" s="37"/>
      <c r="O5" s="38"/>
      <c r="P5" s="99"/>
      <c r="Q5" s="100"/>
    </row>
    <row r="6" spans="1:17" ht="12.75">
      <c r="A6" s="42" t="s">
        <v>18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 t="s">
        <v>19</v>
      </c>
      <c r="Q6" s="42"/>
    </row>
    <row r="12" spans="6:15" ht="12.75">
      <c r="F12" s="24" t="s">
        <v>50</v>
      </c>
      <c r="G12" s="24"/>
      <c r="H12" s="24"/>
      <c r="I12" s="24"/>
      <c r="J12" s="24"/>
      <c r="K12" s="24"/>
      <c r="L12" s="24"/>
      <c r="M12" s="24"/>
      <c r="N12" s="24"/>
      <c r="O12" s="24"/>
    </row>
    <row r="13" spans="6:15" ht="12.75"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6:15" ht="12.75"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6:15" ht="12.75">
      <c r="F15" s="24" t="s">
        <v>51</v>
      </c>
      <c r="G15" s="24" t="s">
        <v>52</v>
      </c>
      <c r="H15" s="24"/>
      <c r="I15" s="24"/>
      <c r="J15" s="24"/>
      <c r="K15" s="24"/>
      <c r="L15" s="24"/>
      <c r="M15" s="24"/>
      <c r="N15" s="24"/>
      <c r="O15" s="24"/>
    </row>
    <row r="16" spans="6:15" ht="12.75"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6:15" ht="12.75">
      <c r="F17" s="24"/>
      <c r="G17" s="24"/>
      <c r="H17" s="24"/>
      <c r="I17" s="24"/>
      <c r="J17" s="24"/>
      <c r="K17" s="24"/>
      <c r="L17" s="24"/>
      <c r="M17" s="24"/>
      <c r="N17" s="24"/>
      <c r="O17" s="24"/>
    </row>
  </sheetData>
  <sheetProtection/>
  <mergeCells count="7">
    <mergeCell ref="A3:Q3"/>
    <mergeCell ref="A4:C4"/>
    <mergeCell ref="D4:M4"/>
    <mergeCell ref="P4:Q4"/>
    <mergeCell ref="A5:C5"/>
    <mergeCell ref="D5:M5"/>
    <mergeCell ref="P5:Q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 Дворянская</cp:lastModifiedBy>
  <cp:lastPrinted>2023-02-14T07:30:23Z</cp:lastPrinted>
  <dcterms:created xsi:type="dcterms:W3CDTF">2007-02-04T12:22:59Z</dcterms:created>
  <dcterms:modified xsi:type="dcterms:W3CDTF">2024-04-15T05:25:21Z</dcterms:modified>
  <cp:category/>
  <cp:version/>
  <cp:contentType/>
  <cp:contentStatus/>
</cp:coreProperties>
</file>