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8" windowWidth="13752" windowHeight="4476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<sst xmlns="http://schemas.openxmlformats.org/spreadsheetml/2006/main" count="100" uniqueCount="69">
  <si>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</si>
  <si>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</si>
  <si>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</si>
  <si>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</si>
  <si>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</si>
  <si>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</si>
  <si>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</si>
  <si>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</si>
  <si>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</si>
  <si>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</si>
  <si>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</si>
  <si>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Содержание</t>
  </si>
  <si>
    <t>декабрь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</si>
  <si>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</si>
  <si>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</si>
  <si>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</si>
  <si>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</si>
  <si>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</si>
  <si>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</si>
  <si>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</si>
  <si>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</si>
  <si>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</si>
  <si>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</si>
  <si>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</si>
  <si>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</si>
  <si>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</si>
  <si>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</si>
  <si>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</si>
  <si>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</si>
  <si>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</si>
  <si>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</si>
  <si>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</si>
  <si>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</si>
  <si>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</si>
  <si>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</si>
  <si>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</si>
  <si>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</si>
  <si>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</si>
  <si>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</si>
  <si>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</si>
  <si>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</si>
  <si>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</si>
  <si>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</si>
  <si>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</si>
  <si>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</si>
  <si>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</si>
  <si>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</si>
  <si>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</si>
  <si>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</si>
  <si>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</si>
  <si>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</si>
  <si>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</si>
  <si>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</si>
  <si>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</si>
  <si>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</si>
  <si>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</si>
  <si>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</si>
  <si>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</si>
  <si>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</si>
  <si>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Ремонт освещения</t>
  </si>
  <si>
    <t>х/в</t>
  </si>
  <si>
    <t>эл-во</t>
  </si>
  <si>
    <t>100 шт.</t>
  </si>
  <si>
    <t>Работы по уборке придомовой территории</t>
  </si>
  <si>
    <t>общехозяйственные расходы</t>
  </si>
  <si>
    <t>Перечень выполненных работ по сметам за 2024 год по дому Тургенева 13</t>
  </si>
  <si>
    <t>Информация о доходах и расходах по дому __Тургенева 13__на 2024год.</t>
  </si>
  <si>
    <t>с 1 апреля</t>
  </si>
  <si>
    <t>ремонт светильника 4 подъезд 5 этаж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</si>
</sst>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_р_."/>
    <numFmt numFmtId="177" formatCode="#,##0_р_."/>
    <numFmt numFmtId="178" formatCode="#,##0.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р.&quot;"/>
    <numFmt numFmtId="184" formatCode="#,##0.00&quot;р.&quot;"/>
    <numFmt numFmtId="185" formatCode="0.0"/>
    <numFmt numFmtId="186" formatCode="0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6" borderId="0" xfId="0" applyFill="1" applyAlignment="1">
      <alignment/>
    </xf>
    <xf numFmtId="0" fontId="0" fillId="0" borderId="10" xfId="0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3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2" fontId="3" fillId="13" borderId="16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174" fontId="2" fillId="13" borderId="0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32" borderId="16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4" fontId="2" fillId="0" borderId="0" xfId="0" applyNumberFormat="1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9" fillId="34" borderId="16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right" vertical="top" wrapText="1"/>
    </xf>
    <xf numFmtId="2" fontId="5" fillId="34" borderId="16" xfId="0" applyNumberFormat="1" applyFont="1" applyFill="1" applyBorder="1" applyAlignment="1">
      <alignment vertical="top" wrapText="1"/>
    </xf>
    <xf numFmtId="2" fontId="5" fillId="34" borderId="15" xfId="0" applyNumberFormat="1" applyFont="1" applyFill="1" applyBorder="1" applyAlignment="1">
      <alignment vertical="top" wrapText="1"/>
    </xf>
    <xf numFmtId="2" fontId="5" fillId="34" borderId="13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6" fillId="6" borderId="0" xfId="0" applyNumberFormat="1" applyFont="1" applyFill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74" fontId="8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7" borderId="16" xfId="0" applyNumberFormat="1" applyFont="1" applyFill="1" applyBorder="1" applyAlignment="1">
      <alignment horizontal="center"/>
    </xf>
    <xf numFmtId="174" fontId="2" fillId="37" borderId="15" xfId="0" applyNumberFormat="1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wrapText="1"/>
    </xf>
    <xf numFmtId="0" fontId="0" fillId="37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 vertical="top"/>
    </xf>
    <xf numFmtId="2" fontId="4" fillId="34" borderId="15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3"/>
  <sheetViews>
    <sheetView tabSelected="1" zoomScalePageLayoutView="0" workbookViewId="0" topLeftCell="A1">
      <selection activeCell="D32" sqref="D32"/>
    </sheetView>
  </sheetViews>
  <sheetFormatPr defaultColWidth="9.00390625" defaultRowHeight="12.75"/>
  <sheetData>
    <row r="2" spans="1:17" ht="15">
      <c r="A2" s="74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2.75">
      <c r="A4" s="75"/>
      <c r="B4" s="72"/>
      <c r="C4" s="72"/>
      <c r="D4" s="72"/>
      <c r="E4" s="116"/>
      <c r="F4" s="101" t="s">
        <v>22</v>
      </c>
      <c r="G4" s="70"/>
      <c r="H4" s="70"/>
      <c r="I4" s="70"/>
      <c r="J4" s="70"/>
      <c r="K4" s="70"/>
      <c r="L4" s="70"/>
      <c r="M4" s="70"/>
      <c r="N4" s="70"/>
      <c r="O4" s="70"/>
      <c r="P4" s="71"/>
      <c r="Q4" s="2"/>
    </row>
    <row r="5" spans="1:17" ht="12.75">
      <c r="A5" s="5"/>
      <c r="B5" s="117" t="s">
        <v>23</v>
      </c>
      <c r="C5" s="118"/>
      <c r="D5" s="118"/>
      <c r="E5" s="119"/>
      <c r="F5" s="76" t="s">
        <v>11</v>
      </c>
      <c r="G5" s="77"/>
      <c r="H5" s="77"/>
      <c r="I5" s="77"/>
      <c r="J5" s="77"/>
      <c r="K5" s="77"/>
      <c r="L5" s="77"/>
      <c r="M5" s="77"/>
      <c r="N5" s="78" t="s">
        <v>24</v>
      </c>
      <c r="O5" s="79"/>
      <c r="P5" s="82" t="s">
        <v>25</v>
      </c>
      <c r="Q5" s="85" t="s">
        <v>18</v>
      </c>
    </row>
    <row r="6" spans="1:17" ht="12.75">
      <c r="A6" s="6"/>
      <c r="B6" s="68" t="s">
        <v>26</v>
      </c>
      <c r="C6" s="68" t="s">
        <v>13</v>
      </c>
      <c r="D6" s="68" t="s">
        <v>55</v>
      </c>
      <c r="E6" s="90" t="s">
        <v>14</v>
      </c>
      <c r="F6" s="88" t="s">
        <v>27</v>
      </c>
      <c r="G6" s="88" t="s">
        <v>63</v>
      </c>
      <c r="H6" s="88" t="s">
        <v>28</v>
      </c>
      <c r="I6" s="88" t="s">
        <v>29</v>
      </c>
      <c r="J6" s="88" t="s">
        <v>30</v>
      </c>
      <c r="K6" s="88" t="s">
        <v>64</v>
      </c>
      <c r="L6" s="92" t="s">
        <v>31</v>
      </c>
      <c r="M6" s="94"/>
      <c r="N6" s="80"/>
      <c r="O6" s="81"/>
      <c r="P6" s="83"/>
      <c r="Q6" s="86"/>
    </row>
    <row r="7" spans="1:17" ht="121.5">
      <c r="A7" s="8"/>
      <c r="B7" s="69"/>
      <c r="C7" s="69"/>
      <c r="D7" s="69"/>
      <c r="E7" s="91"/>
      <c r="F7" s="89"/>
      <c r="G7" s="89"/>
      <c r="H7" s="89"/>
      <c r="I7" s="89"/>
      <c r="J7" s="89"/>
      <c r="K7" s="89"/>
      <c r="L7" s="27" t="s">
        <v>56</v>
      </c>
      <c r="M7" s="27" t="s">
        <v>58</v>
      </c>
      <c r="N7" s="7" t="s">
        <v>32</v>
      </c>
      <c r="O7" s="7" t="s">
        <v>33</v>
      </c>
      <c r="P7" s="84"/>
      <c r="Q7" s="87"/>
    </row>
    <row r="8" spans="1:17" ht="12.75">
      <c r="A8" s="45" t="s">
        <v>57</v>
      </c>
      <c r="B8" s="42"/>
      <c r="C8" s="42"/>
      <c r="D8" s="42"/>
      <c r="E8" s="10">
        <v>15.5</v>
      </c>
      <c r="F8" s="46">
        <v>2</v>
      </c>
      <c r="G8" s="46">
        <v>0</v>
      </c>
      <c r="H8" s="46">
        <v>3.05</v>
      </c>
      <c r="I8" s="46">
        <v>0.25</v>
      </c>
      <c r="J8" s="46">
        <v>3.2965236699529266</v>
      </c>
      <c r="K8" s="46">
        <v>3.6</v>
      </c>
      <c r="L8" s="46">
        <v>0</v>
      </c>
      <c r="M8" s="46">
        <v>0</v>
      </c>
      <c r="N8" s="24">
        <v>0.1</v>
      </c>
      <c r="O8" s="24">
        <v>0.1</v>
      </c>
      <c r="P8" s="47">
        <v>3.1</v>
      </c>
      <c r="Q8" s="25">
        <f>SUM(F8:P8)</f>
        <v>15.496523669952925</v>
      </c>
    </row>
    <row r="9" spans="1:17" ht="12.75">
      <c r="A9" s="52"/>
      <c r="B9" s="122" t="s">
        <v>67</v>
      </c>
      <c r="C9" s="122"/>
      <c r="D9" s="123"/>
      <c r="E9" s="53"/>
      <c r="F9" s="54">
        <v>2</v>
      </c>
      <c r="G9" s="54">
        <v>2.49</v>
      </c>
      <c r="H9" s="54">
        <v>3.4</v>
      </c>
      <c r="I9" s="54">
        <v>0.25</v>
      </c>
      <c r="J9" s="54">
        <v>3.3</v>
      </c>
      <c r="K9" s="54">
        <v>3.6</v>
      </c>
      <c r="L9" s="54">
        <v>0</v>
      </c>
      <c r="M9" s="54">
        <v>0.16</v>
      </c>
      <c r="N9" s="55">
        <v>1</v>
      </c>
      <c r="O9" s="56">
        <v>1</v>
      </c>
      <c r="P9" s="57">
        <v>3.3</v>
      </c>
      <c r="Q9" s="57">
        <f>SUM(F9:P9)</f>
        <v>20.500000000000004</v>
      </c>
    </row>
    <row r="10" spans="1:17" ht="20.25">
      <c r="A10" s="112" t="s">
        <v>34</v>
      </c>
      <c r="B10" s="113"/>
      <c r="C10" s="113"/>
      <c r="D10" s="114"/>
      <c r="E10" s="10">
        <v>3377.7</v>
      </c>
      <c r="F10" s="92" t="s">
        <v>35</v>
      </c>
      <c r="G10" s="93"/>
      <c r="H10" s="93"/>
      <c r="I10" s="93"/>
      <c r="J10" s="93"/>
      <c r="K10" s="93"/>
      <c r="L10" s="93"/>
      <c r="M10" s="94"/>
      <c r="N10" s="95" t="s">
        <v>36</v>
      </c>
      <c r="O10" s="96"/>
      <c r="P10" s="9" t="s">
        <v>37</v>
      </c>
      <c r="Q10" s="9"/>
    </row>
    <row r="11" spans="1:17" ht="12.75">
      <c r="A11" s="97" t="s">
        <v>38</v>
      </c>
      <c r="B11" s="98"/>
      <c r="C11" s="98"/>
      <c r="D11" s="98"/>
      <c r="E11" s="99"/>
      <c r="F11" s="11">
        <f>F8*E10</f>
        <v>6755.4</v>
      </c>
      <c r="G11" s="11">
        <f>G8*E10</f>
        <v>0</v>
      </c>
      <c r="H11" s="11">
        <f>H8*E10</f>
        <v>10301.984999999999</v>
      </c>
      <c r="I11" s="11">
        <f>I8*E10</f>
        <v>844.425</v>
      </c>
      <c r="J11" s="11">
        <f>J8*E10</f>
        <v>11134.668</v>
      </c>
      <c r="K11" s="11">
        <f>K8*E10</f>
        <v>12159.72</v>
      </c>
      <c r="L11" s="11">
        <f>L8*E10</f>
        <v>0</v>
      </c>
      <c r="M11" s="11">
        <f>M8*E10</f>
        <v>0</v>
      </c>
      <c r="N11" s="11">
        <f>N8*E10</f>
        <v>337.77</v>
      </c>
      <c r="O11" s="11">
        <f>O8*E10</f>
        <v>337.77</v>
      </c>
      <c r="P11" s="11">
        <f>P8*E10</f>
        <v>10470.869999999999</v>
      </c>
      <c r="Q11" s="11">
        <f>SUM(F11:P11)</f>
        <v>52342.60799999999</v>
      </c>
    </row>
    <row r="12" spans="1:17" ht="12.75">
      <c r="A12" s="106" t="s">
        <v>39</v>
      </c>
      <c r="B12" s="106"/>
      <c r="C12" s="106"/>
      <c r="D12" s="106"/>
      <c r="E12" s="107"/>
      <c r="F12" s="100" t="s">
        <v>40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2.75">
      <c r="A13" s="102" t="s">
        <v>41</v>
      </c>
      <c r="B13" s="102"/>
      <c r="C13" s="102"/>
      <c r="D13" s="103"/>
      <c r="E13" s="36">
        <v>-174835.1626200002</v>
      </c>
      <c r="F13" s="37"/>
      <c r="G13" s="38"/>
      <c r="H13" s="12"/>
      <c r="I13" s="50"/>
      <c r="J13" s="50"/>
      <c r="K13" s="50"/>
      <c r="L13" s="50"/>
      <c r="M13" s="50"/>
      <c r="N13" s="50"/>
      <c r="O13" s="50"/>
      <c r="P13" s="50"/>
      <c r="Q13" s="51"/>
    </row>
    <row r="14" spans="1:17" ht="12.75">
      <c r="A14" s="28"/>
      <c r="B14" s="110" t="s">
        <v>54</v>
      </c>
      <c r="C14" s="110"/>
      <c r="D14" s="29" t="s">
        <v>39</v>
      </c>
      <c r="E14" s="30" t="s">
        <v>21</v>
      </c>
      <c r="F14" s="49"/>
      <c r="G14" s="50"/>
      <c r="H14" s="12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.75">
      <c r="A15" s="13" t="s">
        <v>42</v>
      </c>
      <c r="B15" s="104">
        <v>60389.9</v>
      </c>
      <c r="C15" s="111"/>
      <c r="D15" s="31">
        <v>58196.3</v>
      </c>
      <c r="E15" s="32"/>
      <c r="F15" s="14">
        <f>E10*F8</f>
        <v>6755.4</v>
      </c>
      <c r="G15" s="14">
        <v>9320.436</v>
      </c>
      <c r="H15" s="15">
        <f>H8*E10</f>
        <v>10301.984999999999</v>
      </c>
      <c r="I15" s="14">
        <v>2300</v>
      </c>
      <c r="J15" s="14">
        <v>4120.794</v>
      </c>
      <c r="K15" s="14">
        <f>K8*E10</f>
        <v>12159.72</v>
      </c>
      <c r="L15" s="14">
        <f>4381.86+4141.87983</f>
        <v>8523.739829999999</v>
      </c>
      <c r="M15" s="14">
        <v>0</v>
      </c>
      <c r="N15" s="33">
        <v>0</v>
      </c>
      <c r="O15" s="33">
        <v>0</v>
      </c>
      <c r="P15" s="14">
        <f>P8*E10</f>
        <v>10470.869999999999</v>
      </c>
      <c r="Q15" s="16">
        <f>SUM(F15:P15)</f>
        <v>63952.94482999999</v>
      </c>
    </row>
    <row r="16" spans="1:17" ht="12.75">
      <c r="A16" s="13" t="s">
        <v>43</v>
      </c>
      <c r="B16" s="104">
        <v>60877.95</v>
      </c>
      <c r="C16" s="105"/>
      <c r="D16" s="31">
        <v>63459.56</v>
      </c>
      <c r="E16" s="32"/>
      <c r="F16" s="14">
        <v>6755.4</v>
      </c>
      <c r="G16" s="14">
        <v>9693.25344</v>
      </c>
      <c r="H16" s="15">
        <v>10301.984999999999</v>
      </c>
      <c r="I16" s="14">
        <v>2300</v>
      </c>
      <c r="J16" s="14">
        <v>11415.222960000003</v>
      </c>
      <c r="K16" s="14">
        <v>12159.72</v>
      </c>
      <c r="L16" s="14">
        <f>6155.47+2146.29764</f>
        <v>8301.76764</v>
      </c>
      <c r="M16" s="14">
        <v>0</v>
      </c>
      <c r="N16" s="33">
        <v>587</v>
      </c>
      <c r="O16" s="33">
        <v>0</v>
      </c>
      <c r="P16" s="14">
        <v>10470.869999999999</v>
      </c>
      <c r="Q16" s="16">
        <f>SUM(F16:P16)</f>
        <v>71985.21904000001</v>
      </c>
    </row>
    <row r="17" spans="1:17" ht="12.75">
      <c r="A17" s="13" t="s">
        <v>1</v>
      </c>
      <c r="B17" s="104"/>
      <c r="C17" s="105"/>
      <c r="D17" s="31"/>
      <c r="E17" s="32"/>
      <c r="F17" s="14"/>
      <c r="G17" s="14"/>
      <c r="H17" s="15"/>
      <c r="I17" s="14"/>
      <c r="J17" s="14"/>
      <c r="K17" s="14"/>
      <c r="L17" s="14"/>
      <c r="M17" s="14"/>
      <c r="N17" s="33"/>
      <c r="O17" s="33"/>
      <c r="P17" s="14"/>
      <c r="Q17" s="16"/>
    </row>
    <row r="18" spans="1:17" ht="12.75">
      <c r="A18" s="13" t="s">
        <v>44</v>
      </c>
      <c r="B18" s="104"/>
      <c r="C18" s="105"/>
      <c r="D18" s="31"/>
      <c r="E18" s="32"/>
      <c r="F18" s="14"/>
      <c r="G18" s="14"/>
      <c r="H18" s="15"/>
      <c r="I18" s="14"/>
      <c r="J18" s="14"/>
      <c r="K18" s="14"/>
      <c r="L18" s="14"/>
      <c r="M18" s="14"/>
      <c r="N18" s="33"/>
      <c r="O18" s="33"/>
      <c r="P18" s="14"/>
      <c r="Q18" s="16"/>
    </row>
    <row r="19" spans="1:17" ht="12.75">
      <c r="A19" s="13" t="s">
        <v>3</v>
      </c>
      <c r="B19" s="104"/>
      <c r="C19" s="105"/>
      <c r="D19" s="31"/>
      <c r="E19" s="32"/>
      <c r="F19" s="14"/>
      <c r="G19" s="14"/>
      <c r="H19" s="15"/>
      <c r="I19" s="14"/>
      <c r="J19" s="14"/>
      <c r="K19" s="14"/>
      <c r="L19" s="14"/>
      <c r="M19" s="14"/>
      <c r="N19" s="33"/>
      <c r="O19" s="33"/>
      <c r="P19" s="14"/>
      <c r="Q19" s="16"/>
    </row>
    <row r="20" spans="1:17" ht="12.75">
      <c r="A20" s="13" t="s">
        <v>4</v>
      </c>
      <c r="B20" s="104"/>
      <c r="C20" s="105"/>
      <c r="D20" s="31"/>
      <c r="E20" s="32"/>
      <c r="F20" s="14"/>
      <c r="G20" s="14"/>
      <c r="H20" s="15"/>
      <c r="I20" s="14"/>
      <c r="J20" s="14"/>
      <c r="K20" s="14"/>
      <c r="L20" s="14"/>
      <c r="M20" s="14"/>
      <c r="N20" s="33"/>
      <c r="O20" s="33"/>
      <c r="P20" s="14"/>
      <c r="Q20" s="16"/>
    </row>
    <row r="21" spans="1:17" ht="12.75">
      <c r="A21" s="13" t="s">
        <v>5</v>
      </c>
      <c r="B21" s="104"/>
      <c r="C21" s="105"/>
      <c r="D21" s="31"/>
      <c r="E21" s="32"/>
      <c r="F21" s="14"/>
      <c r="G21" s="14"/>
      <c r="H21" s="15"/>
      <c r="I21" s="14"/>
      <c r="J21" s="14"/>
      <c r="K21" s="14"/>
      <c r="L21" s="14"/>
      <c r="M21" s="14"/>
      <c r="N21" s="33"/>
      <c r="O21" s="33"/>
      <c r="P21" s="14"/>
      <c r="Q21" s="16"/>
    </row>
    <row r="22" spans="1:17" ht="12.75">
      <c r="A22" s="13" t="s">
        <v>6</v>
      </c>
      <c r="B22" s="104"/>
      <c r="C22" s="105"/>
      <c r="D22" s="31"/>
      <c r="E22" s="32"/>
      <c r="F22" s="14"/>
      <c r="G22" s="14"/>
      <c r="H22" s="15"/>
      <c r="I22" s="14"/>
      <c r="J22" s="14"/>
      <c r="K22" s="14"/>
      <c r="L22" s="14"/>
      <c r="M22" s="14"/>
      <c r="N22" s="33"/>
      <c r="O22" s="33"/>
      <c r="P22" s="14"/>
      <c r="Q22" s="16"/>
    </row>
    <row r="23" spans="1:17" ht="12.75">
      <c r="A23" s="13" t="s">
        <v>45</v>
      </c>
      <c r="B23" s="104"/>
      <c r="C23" s="105"/>
      <c r="D23" s="31"/>
      <c r="E23" s="32"/>
      <c r="F23" s="14"/>
      <c r="G23" s="14"/>
      <c r="H23" s="15"/>
      <c r="I23" s="14"/>
      <c r="J23" s="14"/>
      <c r="K23" s="14"/>
      <c r="L23" s="14"/>
      <c r="M23" s="14"/>
      <c r="N23" s="33"/>
      <c r="O23" s="33"/>
      <c r="P23" s="14"/>
      <c r="Q23" s="16"/>
    </row>
    <row r="24" spans="1:17" ht="12.75">
      <c r="A24" s="13" t="s">
        <v>46</v>
      </c>
      <c r="B24" s="104"/>
      <c r="C24" s="105"/>
      <c r="D24" s="31"/>
      <c r="E24" s="32"/>
      <c r="F24" s="14"/>
      <c r="G24" s="14"/>
      <c r="H24" s="15"/>
      <c r="I24" s="14"/>
      <c r="J24" s="14"/>
      <c r="K24" s="14"/>
      <c r="L24" s="14"/>
      <c r="M24" s="14"/>
      <c r="N24" s="33"/>
      <c r="O24" s="33"/>
      <c r="P24" s="14"/>
      <c r="Q24" s="16"/>
    </row>
    <row r="25" spans="1:17" ht="12.75">
      <c r="A25" s="13" t="s">
        <v>47</v>
      </c>
      <c r="B25" s="104"/>
      <c r="C25" s="105"/>
      <c r="D25" s="31"/>
      <c r="E25" s="32"/>
      <c r="F25" s="14"/>
      <c r="G25" s="14"/>
      <c r="H25" s="15"/>
      <c r="I25" s="14"/>
      <c r="J25" s="14"/>
      <c r="K25" s="14"/>
      <c r="L25" s="14"/>
      <c r="M25" s="14"/>
      <c r="N25" s="33"/>
      <c r="O25" s="33"/>
      <c r="P25" s="14"/>
      <c r="Q25" s="16"/>
    </row>
    <row r="26" spans="1:17" ht="12.75">
      <c r="A26" s="13" t="s">
        <v>48</v>
      </c>
      <c r="B26" s="104"/>
      <c r="C26" s="105"/>
      <c r="D26" s="31"/>
      <c r="E26" s="32"/>
      <c r="F26" s="14"/>
      <c r="G26" s="14"/>
      <c r="H26" s="15"/>
      <c r="I26" s="14"/>
      <c r="J26" s="14"/>
      <c r="K26" s="14"/>
      <c r="L26" s="14"/>
      <c r="M26" s="14"/>
      <c r="N26" s="33"/>
      <c r="O26" s="33"/>
      <c r="P26" s="14"/>
      <c r="Q26" s="16"/>
    </row>
    <row r="27" spans="1:17" ht="23.25">
      <c r="A27" s="17" t="s">
        <v>49</v>
      </c>
      <c r="B27" s="104">
        <v>0</v>
      </c>
      <c r="C27" s="105"/>
      <c r="D27" s="31">
        <f>900</f>
        <v>900</v>
      </c>
      <c r="E27" s="22"/>
      <c r="F27" s="14"/>
      <c r="G27" s="14"/>
      <c r="H27" s="14"/>
      <c r="I27" s="14"/>
      <c r="J27" s="14"/>
      <c r="K27" s="14"/>
      <c r="L27" s="14"/>
      <c r="M27" s="14"/>
      <c r="N27" s="33"/>
      <c r="O27" s="33"/>
      <c r="P27" s="14"/>
      <c r="Q27" s="16"/>
    </row>
    <row r="28" spans="1:17" ht="12.75">
      <c r="A28" s="18" t="s">
        <v>14</v>
      </c>
      <c r="B28" s="120">
        <f>SUM(B15:B27)</f>
        <v>121267.85</v>
      </c>
      <c r="C28" s="121"/>
      <c r="D28" s="23">
        <f>SUM(D15:D27)</f>
        <v>122555.86</v>
      </c>
      <c r="E28" s="34"/>
      <c r="F28" s="34">
        <f aca="true" t="shared" si="0" ref="F28:Q28">SUM(F15:F27)</f>
        <v>13510.8</v>
      </c>
      <c r="G28" s="34">
        <f t="shared" si="0"/>
        <v>19013.689440000002</v>
      </c>
      <c r="H28" s="34">
        <f t="shared" si="0"/>
        <v>20603.969999999998</v>
      </c>
      <c r="I28" s="34">
        <f t="shared" si="0"/>
        <v>4600</v>
      </c>
      <c r="J28" s="34">
        <f t="shared" si="0"/>
        <v>15536.016960000003</v>
      </c>
      <c r="K28" s="34">
        <f t="shared" si="0"/>
        <v>24319.44</v>
      </c>
      <c r="L28" s="34">
        <f t="shared" si="0"/>
        <v>16825.507469999997</v>
      </c>
      <c r="M28" s="34">
        <f t="shared" si="0"/>
        <v>0</v>
      </c>
      <c r="N28" s="23">
        <f t="shared" si="0"/>
        <v>587</v>
      </c>
      <c r="O28" s="23">
        <f t="shared" si="0"/>
        <v>0</v>
      </c>
      <c r="P28" s="34">
        <f t="shared" si="0"/>
        <v>20941.739999999998</v>
      </c>
      <c r="Q28" s="35">
        <f t="shared" si="0"/>
        <v>135938.16387</v>
      </c>
    </row>
    <row r="29" spans="1:17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 t="s">
        <v>50</v>
      </c>
      <c r="P29" s="73">
        <f>SUM(E13+D28-Q28)</f>
        <v>-188217.4664900002</v>
      </c>
      <c r="Q29" s="73"/>
    </row>
    <row r="31" spans="8:12" ht="12.75">
      <c r="H31" s="39" t="s">
        <v>10</v>
      </c>
      <c r="I31" s="39">
        <v>4381.860000000001</v>
      </c>
      <c r="J31" s="39" t="s">
        <v>60</v>
      </c>
      <c r="K31" s="39">
        <v>4141.87983</v>
      </c>
      <c r="L31" s="39" t="s">
        <v>61</v>
      </c>
    </row>
    <row r="32" spans="8:12" ht="12.75">
      <c r="H32" s="39" t="s">
        <v>0</v>
      </c>
      <c r="I32" s="39">
        <v>6155.47</v>
      </c>
      <c r="J32" s="39" t="s">
        <v>60</v>
      </c>
      <c r="K32" s="39">
        <v>2146.29764</v>
      </c>
      <c r="L32" s="39" t="s">
        <v>61</v>
      </c>
    </row>
    <row r="33" spans="8:12" ht="12.75">
      <c r="H33" s="39" t="s">
        <v>1</v>
      </c>
      <c r="I33" s="39"/>
      <c r="J33" s="39" t="s">
        <v>60</v>
      </c>
      <c r="K33" s="39"/>
      <c r="L33" s="39" t="s">
        <v>61</v>
      </c>
    </row>
    <row r="34" spans="8:12" ht="12.75">
      <c r="H34" s="39" t="s">
        <v>2</v>
      </c>
      <c r="I34" s="39"/>
      <c r="J34" s="39" t="s">
        <v>60</v>
      </c>
      <c r="K34" s="39"/>
      <c r="L34" s="39" t="s">
        <v>61</v>
      </c>
    </row>
    <row r="35" spans="8:12" ht="12.75">
      <c r="H35" s="39" t="s">
        <v>3</v>
      </c>
      <c r="I35" s="39"/>
      <c r="J35" s="39" t="s">
        <v>60</v>
      </c>
      <c r="K35" s="39"/>
      <c r="L35" s="39" t="s">
        <v>61</v>
      </c>
    </row>
    <row r="36" spans="8:12" ht="12.75">
      <c r="H36" s="39" t="s">
        <v>4</v>
      </c>
      <c r="I36" s="39"/>
      <c r="J36" s="39" t="s">
        <v>60</v>
      </c>
      <c r="K36" s="39"/>
      <c r="L36" s="39" t="s">
        <v>61</v>
      </c>
    </row>
    <row r="37" spans="8:12" ht="12.75">
      <c r="H37" s="39" t="s">
        <v>5</v>
      </c>
      <c r="I37" s="39"/>
      <c r="J37" s="39" t="s">
        <v>60</v>
      </c>
      <c r="K37" s="39"/>
      <c r="L37" s="39" t="s">
        <v>61</v>
      </c>
    </row>
    <row r="38" spans="8:12" ht="12.75">
      <c r="H38" s="39" t="s">
        <v>6</v>
      </c>
      <c r="I38" s="39"/>
      <c r="J38" s="39" t="s">
        <v>60</v>
      </c>
      <c r="K38" s="39"/>
      <c r="L38" s="39" t="s">
        <v>61</v>
      </c>
    </row>
    <row r="39" spans="8:12" ht="12.75">
      <c r="H39" s="39" t="s">
        <v>7</v>
      </c>
      <c r="I39" s="39"/>
      <c r="J39" s="39" t="s">
        <v>60</v>
      </c>
      <c r="K39" s="39"/>
      <c r="L39" s="39" t="s">
        <v>61</v>
      </c>
    </row>
    <row r="40" spans="8:12" ht="12.75">
      <c r="H40" s="39" t="s">
        <v>8</v>
      </c>
      <c r="I40" s="39"/>
      <c r="J40" s="39" t="s">
        <v>60</v>
      </c>
      <c r="K40" s="39"/>
      <c r="L40" s="39" t="s">
        <v>61</v>
      </c>
    </row>
    <row r="41" spans="8:12" ht="12.75">
      <c r="H41" s="39" t="s">
        <v>9</v>
      </c>
      <c r="I41" s="39"/>
      <c r="J41" s="39" t="s">
        <v>60</v>
      </c>
      <c r="K41" s="39"/>
      <c r="L41" s="39" t="s">
        <v>61</v>
      </c>
    </row>
    <row r="42" spans="8:12" ht="12.75">
      <c r="H42" s="39" t="s">
        <v>12</v>
      </c>
      <c r="I42" s="39"/>
      <c r="J42" s="39" t="s">
        <v>60</v>
      </c>
      <c r="K42" s="39"/>
      <c r="L42" s="39" t="s">
        <v>61</v>
      </c>
    </row>
    <row r="43" spans="9:14" ht="12.75">
      <c r="I43" s="1"/>
      <c r="K43" s="1"/>
      <c r="M43" s="48"/>
      <c r="N43" s="41"/>
    </row>
  </sheetData>
  <sheetProtection/>
  <mergeCells count="44">
    <mergeCell ref="P5:P7"/>
    <mergeCell ref="Q5:Q7"/>
    <mergeCell ref="B6:B7"/>
    <mergeCell ref="F6:F7"/>
    <mergeCell ref="G6:G7"/>
    <mergeCell ref="H6:H7"/>
    <mergeCell ref="L6:M6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B9:D9"/>
    <mergeCell ref="A10:D10"/>
    <mergeCell ref="F10:M10"/>
    <mergeCell ref="C6:C7"/>
    <mergeCell ref="D6:D7"/>
    <mergeCell ref="E6:E7"/>
    <mergeCell ref="N10:O10"/>
    <mergeCell ref="A11:E11"/>
    <mergeCell ref="A12:E12"/>
    <mergeCell ref="F12:Q12"/>
    <mergeCell ref="A13:D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Q12"/>
  <sheetViews>
    <sheetView zoomScalePageLayoutView="0" workbookViewId="0" topLeftCell="A1">
      <selection activeCell="D32" sqref="D32"/>
    </sheetView>
  </sheetViews>
  <sheetFormatPr defaultColWidth="9.00390625" defaultRowHeight="12.75"/>
  <sheetData>
    <row r="3" spans="1:17" ht="12.75">
      <c r="A3" s="64" t="s">
        <v>65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3"/>
    </row>
    <row r="4" spans="1:17" ht="39">
      <c r="A4" s="58" t="s">
        <v>15</v>
      </c>
      <c r="B4" s="59"/>
      <c r="C4" s="60"/>
      <c r="D4" s="58"/>
      <c r="E4" s="59"/>
      <c r="F4" s="59"/>
      <c r="G4" s="59"/>
      <c r="H4" s="59"/>
      <c r="I4" s="59"/>
      <c r="J4" s="59"/>
      <c r="K4" s="59"/>
      <c r="L4" s="59"/>
      <c r="M4" s="59"/>
      <c r="N4" s="60"/>
      <c r="O4" s="2" t="s">
        <v>16</v>
      </c>
      <c r="P4" s="2" t="s">
        <v>17</v>
      </c>
      <c r="Q4" s="4" t="s">
        <v>20</v>
      </c>
    </row>
    <row r="5" spans="1:17" ht="66">
      <c r="A5" s="65" t="s">
        <v>0</v>
      </c>
      <c r="B5" s="66"/>
      <c r="C5" s="67"/>
      <c r="D5" s="63" t="s">
        <v>59</v>
      </c>
      <c r="E5" s="61"/>
      <c r="F5" s="61"/>
      <c r="G5" s="61"/>
      <c r="H5" s="61"/>
      <c r="I5" s="61"/>
      <c r="J5" s="61"/>
      <c r="K5" s="61"/>
      <c r="L5" s="61"/>
      <c r="M5" s="61"/>
      <c r="N5" s="62"/>
      <c r="O5" s="43" t="s">
        <v>62</v>
      </c>
      <c r="P5" s="44">
        <v>0.01</v>
      </c>
      <c r="Q5" s="4" t="s">
        <v>68</v>
      </c>
    </row>
    <row r="6" spans="1:17" ht="12.75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 t="s">
        <v>19</v>
      </c>
      <c r="Q6" s="40">
        <v>0.587</v>
      </c>
    </row>
    <row r="7" spans="11:15" ht="12.75">
      <c r="K7" s="26"/>
      <c r="L7" s="26"/>
      <c r="M7" s="26"/>
      <c r="N7" s="26"/>
      <c r="O7" s="26"/>
    </row>
    <row r="10" ht="12.75">
      <c r="F10" s="26" t="s">
        <v>51</v>
      </c>
    </row>
    <row r="12" spans="6:10" ht="12.75">
      <c r="F12" s="26" t="s">
        <v>52</v>
      </c>
      <c r="G12" s="26" t="s">
        <v>53</v>
      </c>
      <c r="H12" s="26"/>
      <c r="I12" s="26"/>
      <c r="J12" s="26"/>
    </row>
  </sheetData>
  <sheetProtection/>
  <mergeCells count="5">
    <mergeCell ref="A3:P3"/>
    <mergeCell ref="A4:C4"/>
    <mergeCell ref="D4:N4"/>
    <mergeCell ref="A5:C5"/>
    <mergeCell ref="D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2024-02-27T12:02:05Z</cp:lastPrinted>
  <dcterms:created xsi:type="dcterms:W3CDTF">2007-02-04T12:22:59Z</dcterms:created>
  <dcterms:modified xsi:type="dcterms:W3CDTF">2024-04-15T05:23:49Z</dcterms:modified>
  <cp:category/>
  <cp:version/>
  <cp:contentType/>
  <cp:contentStatus/>
</cp:coreProperties>
</file>