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3512" windowHeight="4728" firstSheet="1" activeTab="1"/>
  </bookViews>
  <sheets>
    <sheet name="Лист1" sheetId="1" state="hidden" r:id="rId1"/>
    <sheet name="2024" sheetId="2" r:id="rId2"/>
    <sheet name="работы 2024" sheetId="3" r:id="rId3"/>
  </sheets>
  <definedNames/>
  <calcPr fullCalcOnLoad="1"/>
</workbook>
</file>

<file path=xl/sharedStrings.xml><?xml version="1.0" encoding="utf-8"?>
<sst xmlns="http://schemas.openxmlformats.org/spreadsheetml/2006/main" count="106" uniqueCount="72">
  <si>
    <t>май</t>
  </si>
  <si>
    <t>июнь</t>
  </si>
  <si>
    <t>июль</t>
  </si>
  <si>
    <t>Содержание</t>
  </si>
  <si>
    <t>август</t>
  </si>
  <si>
    <t>ремонт</t>
  </si>
  <si>
    <t>итого</t>
  </si>
  <si>
    <t>Месяц</t>
  </si>
  <si>
    <t>ед. изм.</t>
  </si>
  <si>
    <t>кол-во</t>
  </si>
  <si>
    <t>январь</t>
  </si>
  <si>
    <t>ИТОГО</t>
  </si>
  <si>
    <t>тыс.руб.</t>
  </si>
  <si>
    <t>февраль</t>
  </si>
  <si>
    <t>март</t>
  </si>
  <si>
    <t>апрель</t>
  </si>
  <si>
    <t>сентябрь</t>
  </si>
  <si>
    <t>октябрь</t>
  </si>
  <si>
    <t>ноябрь</t>
  </si>
  <si>
    <t>декабрь</t>
  </si>
  <si>
    <t>Место провед-я работ</t>
  </si>
  <si>
    <t>ИТОГО:</t>
  </si>
  <si>
    <t>долг</t>
  </si>
  <si>
    <t>1 врезка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</si>
  <si>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</si>
  <si>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</si>
  <si>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</si>
  <si>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</si>
  <si>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</si>
  <si>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</si>
  <si>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</si>
  <si>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</si>
  <si>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</si>
  <si>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</si>
  <si>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</si>
  <si>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</si>
  <si>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</si>
  <si>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</si>
  <si>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</si>
  <si>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</si>
  <si>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</si>
  <si>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</si>
  <si>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</si>
  <si>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</si>
  <si>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</si>
  <si>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</si>
  <si>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</si>
  <si>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</si>
  <si>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</si>
  <si>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</si>
  <si>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</si>
  <si>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</si>
  <si>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</si>
  <si>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</si>
  <si>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</si>
  <si>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</si>
  <si>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</si>
  <si>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</si>
  <si>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</si>
  <si>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</si>
  <si>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Смена ламп: накаливания</t>
  </si>
  <si>
    <t>эл-во</t>
  </si>
  <si>
    <t>х/в</t>
  </si>
  <si>
    <t>общехозяйственные расходы</t>
  </si>
  <si>
    <t>100 шт.</t>
  </si>
  <si>
    <t>Бобров Н.А.</t>
  </si>
  <si>
    <t>Работы по уборке придомовой территории</t>
  </si>
  <si>
    <t>Врезка в действующие внутренние сети трубопроводов отопления и водоснабжения диаметром: 15 мм</t>
  </si>
  <si>
    <t>Перечень выполненных работ по сметам за 2024 год по дому Тургенева 15</t>
  </si>
  <si>
    <t>Информация о доходах и расходах по дому __Тургенева 15__на 2024год.</t>
  </si>
  <si>
    <t xml:space="preserve"> кв.2(врезка на х/в)</t>
  </si>
  <si>
    <t>(подъезды)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</si>
</sst>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[$-FC19]d\ mmmm\ yyyy\ &quot;г.&quot;"/>
    <numFmt numFmtId="176" formatCode="0.000"/>
    <numFmt numFmtId="177" formatCode="#,##0.000_р_."/>
    <numFmt numFmtId="178" formatCode="#,##0.0_р_."/>
    <numFmt numFmtId="179" formatCode="0.0"/>
    <numFmt numFmtId="180" formatCode="#,##0.0000_р_."/>
    <numFmt numFmtId="181" formatCode="#,##0.00000_р_.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#,##0&quot;р.&quot;"/>
    <numFmt numFmtId="189" formatCode="0.0000"/>
  </numFmts>
  <fonts count="4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174" fontId="1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2" fillId="7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1" fillId="32" borderId="0" xfId="0" applyNumberFormat="1" applyFont="1" applyFill="1" applyBorder="1" applyAlignment="1">
      <alignment horizontal="right" vertical="top" wrapText="1"/>
    </xf>
    <xf numFmtId="2" fontId="4" fillId="32" borderId="0" xfId="0" applyNumberFormat="1" applyFont="1" applyFill="1" applyBorder="1" applyAlignment="1">
      <alignment horizontal="right" vertical="top" wrapText="1"/>
    </xf>
    <xf numFmtId="2" fontId="4" fillId="32" borderId="0" xfId="0" applyNumberFormat="1" applyFont="1" applyFill="1" applyBorder="1" applyAlignment="1">
      <alignment horizontal="center" vertical="top" wrapText="1"/>
    </xf>
    <xf numFmtId="0" fontId="10" fillId="34" borderId="17" xfId="0" applyNumberFormat="1" applyFont="1" applyFill="1" applyBorder="1" applyAlignment="1">
      <alignment wrapText="1"/>
    </xf>
    <xf numFmtId="2" fontId="1" fillId="34" borderId="15" xfId="0" applyNumberFormat="1" applyFont="1" applyFill="1" applyBorder="1" applyAlignment="1">
      <alignment horizontal="center" vertical="top"/>
    </xf>
    <xf numFmtId="2" fontId="1" fillId="34" borderId="18" xfId="0" applyNumberFormat="1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 vertical="top" wrapText="1"/>
    </xf>
    <xf numFmtId="2" fontId="4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174" fontId="7" fillId="0" borderId="21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8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4" fontId="1" fillId="37" borderId="17" xfId="0" applyNumberFormat="1" applyFont="1" applyFill="1" applyBorder="1" applyAlignment="1">
      <alignment horizontal="center"/>
    </xf>
    <xf numFmtId="174" fontId="1" fillId="37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174" fontId="1" fillId="34" borderId="17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0" fillId="37" borderId="16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R42"/>
  <sheetViews>
    <sheetView tabSelected="1" zoomScalePageLayoutView="0" workbookViewId="0" topLeftCell="A1">
      <selection activeCell="L12" sqref="L12"/>
    </sheetView>
  </sheetViews>
  <sheetFormatPr defaultColWidth="9.00390625" defaultRowHeight="12.75"/>
  <sheetData>
    <row r="2" spans="1:18" ht="15">
      <c r="A2" s="71" t="s">
        <v>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>
      <c r="A4" s="58"/>
      <c r="B4" s="67"/>
      <c r="C4" s="67"/>
      <c r="D4" s="67"/>
      <c r="E4" s="59"/>
      <c r="F4" s="63" t="s">
        <v>24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4"/>
      <c r="R4" s="2"/>
    </row>
    <row r="5" spans="1:18" ht="12.75">
      <c r="A5" s="4"/>
      <c r="B5" s="73" t="s">
        <v>25</v>
      </c>
      <c r="C5" s="74"/>
      <c r="D5" s="74"/>
      <c r="E5" s="75"/>
      <c r="F5" s="76" t="s">
        <v>3</v>
      </c>
      <c r="G5" s="77"/>
      <c r="H5" s="77"/>
      <c r="I5" s="77"/>
      <c r="J5" s="77"/>
      <c r="K5" s="77"/>
      <c r="L5" s="77"/>
      <c r="M5" s="77"/>
      <c r="N5" s="77"/>
      <c r="O5" s="78" t="s">
        <v>26</v>
      </c>
      <c r="P5" s="79"/>
      <c r="Q5" s="82" t="s">
        <v>27</v>
      </c>
      <c r="R5" s="85" t="s">
        <v>11</v>
      </c>
    </row>
    <row r="6" spans="1:18" ht="12.75">
      <c r="A6" s="5"/>
      <c r="B6" s="68" t="s">
        <v>28</v>
      </c>
      <c r="C6" s="68" t="s">
        <v>5</v>
      </c>
      <c r="D6" s="68" t="s">
        <v>29</v>
      </c>
      <c r="E6" s="90" t="s">
        <v>6</v>
      </c>
      <c r="F6" s="88" t="s">
        <v>30</v>
      </c>
      <c r="G6" s="88" t="s">
        <v>66</v>
      </c>
      <c r="H6" s="88" t="s">
        <v>31</v>
      </c>
      <c r="I6" s="88" t="s">
        <v>32</v>
      </c>
      <c r="J6" s="88" t="s">
        <v>33</v>
      </c>
      <c r="K6" s="88" t="s">
        <v>34</v>
      </c>
      <c r="L6" s="88" t="s">
        <v>63</v>
      </c>
      <c r="M6" s="95" t="s">
        <v>35</v>
      </c>
      <c r="N6" s="97"/>
      <c r="O6" s="80"/>
      <c r="P6" s="81"/>
      <c r="Q6" s="83"/>
      <c r="R6" s="86"/>
    </row>
    <row r="7" spans="1:18" ht="121.5">
      <c r="A7" s="7"/>
      <c r="B7" s="69"/>
      <c r="C7" s="69"/>
      <c r="D7" s="69"/>
      <c r="E7" s="91"/>
      <c r="F7" s="89"/>
      <c r="G7" s="89"/>
      <c r="H7" s="89"/>
      <c r="I7" s="89"/>
      <c r="J7" s="89"/>
      <c r="K7" s="89"/>
      <c r="L7" s="89"/>
      <c r="M7" s="29" t="s">
        <v>57</v>
      </c>
      <c r="N7" s="29" t="s">
        <v>59</v>
      </c>
      <c r="O7" s="6" t="s">
        <v>36</v>
      </c>
      <c r="P7" s="6" t="s">
        <v>37</v>
      </c>
      <c r="Q7" s="84"/>
      <c r="R7" s="87"/>
    </row>
    <row r="8" spans="1:18" ht="12.75">
      <c r="A8" s="42" t="s">
        <v>58</v>
      </c>
      <c r="B8" s="43"/>
      <c r="C8" s="43"/>
      <c r="D8" s="44"/>
      <c r="E8" s="45">
        <v>18.5</v>
      </c>
      <c r="F8" s="48">
        <v>1.8</v>
      </c>
      <c r="G8" s="48">
        <v>2.41</v>
      </c>
      <c r="H8" s="48">
        <v>3.2</v>
      </c>
      <c r="I8" s="48">
        <v>0.22</v>
      </c>
      <c r="J8" s="48">
        <v>3.18</v>
      </c>
      <c r="K8" s="48">
        <v>0</v>
      </c>
      <c r="L8" s="48">
        <v>3.6</v>
      </c>
      <c r="M8" s="48">
        <v>0</v>
      </c>
      <c r="N8" s="48">
        <v>0.09</v>
      </c>
      <c r="O8" s="49">
        <v>0.5</v>
      </c>
      <c r="P8" s="49">
        <v>0.5</v>
      </c>
      <c r="Q8" s="46">
        <v>3</v>
      </c>
      <c r="R8" s="47">
        <f>SUM(F8:Q8)</f>
        <v>18.5</v>
      </c>
    </row>
    <row r="9" spans="1:18" ht="20.25">
      <c r="A9" s="92" t="s">
        <v>38</v>
      </c>
      <c r="B9" s="93"/>
      <c r="C9" s="93"/>
      <c r="D9" s="94"/>
      <c r="E9" s="9">
        <v>3336.7</v>
      </c>
      <c r="F9" s="95" t="s">
        <v>39</v>
      </c>
      <c r="G9" s="96"/>
      <c r="H9" s="96"/>
      <c r="I9" s="96"/>
      <c r="J9" s="96"/>
      <c r="K9" s="96"/>
      <c r="L9" s="96"/>
      <c r="M9" s="96"/>
      <c r="N9" s="97"/>
      <c r="O9" s="98"/>
      <c r="P9" s="99"/>
      <c r="Q9" s="8" t="s">
        <v>40</v>
      </c>
      <c r="R9" s="8"/>
    </row>
    <row r="10" spans="1:18" ht="12.75">
      <c r="A10" s="100" t="s">
        <v>41</v>
      </c>
      <c r="B10" s="101"/>
      <c r="C10" s="101"/>
      <c r="D10" s="101"/>
      <c r="E10" s="102"/>
      <c r="F10" s="10">
        <f>F8*E9</f>
        <v>6006.0599999999995</v>
      </c>
      <c r="G10" s="10">
        <f>G8*E9</f>
        <v>8041.447</v>
      </c>
      <c r="H10" s="10">
        <f>H8*E9</f>
        <v>10677.44</v>
      </c>
      <c r="I10" s="10">
        <f>I8*E9</f>
        <v>734.074</v>
      </c>
      <c r="J10" s="10">
        <f>J8*E9</f>
        <v>10610.706</v>
      </c>
      <c r="K10" s="10">
        <v>0</v>
      </c>
      <c r="L10" s="10">
        <f>L8*E9</f>
        <v>12012.119999999999</v>
      </c>
      <c r="M10" s="10">
        <v>0</v>
      </c>
      <c r="N10" s="10">
        <f>N8*E9</f>
        <v>300.303</v>
      </c>
      <c r="O10" s="10">
        <f>O8*E9</f>
        <v>1668.35</v>
      </c>
      <c r="P10" s="10">
        <f>P8*E9</f>
        <v>1668.35</v>
      </c>
      <c r="Q10" s="10">
        <f>Q8*E9</f>
        <v>10010.099999999999</v>
      </c>
      <c r="R10" s="10">
        <f>SUM(F10:Q10)</f>
        <v>61728.94999999999</v>
      </c>
    </row>
    <row r="11" spans="1:18" ht="12.75">
      <c r="A11" s="114" t="s">
        <v>42</v>
      </c>
      <c r="B11" s="114"/>
      <c r="C11" s="114"/>
      <c r="D11" s="114"/>
      <c r="E11" s="115"/>
      <c r="F11" s="103" t="s">
        <v>43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18" ht="12.75">
      <c r="A12" s="110" t="s">
        <v>44</v>
      </c>
      <c r="B12" s="110"/>
      <c r="C12" s="110"/>
      <c r="D12" s="111"/>
      <c r="E12" s="11">
        <v>-427571.5120799999</v>
      </c>
      <c r="F12" s="51"/>
      <c r="G12" s="12"/>
      <c r="H12" s="13"/>
      <c r="I12" s="12"/>
      <c r="J12" s="12"/>
      <c r="K12" s="12"/>
      <c r="L12" s="12"/>
      <c r="M12" s="12"/>
      <c r="N12" s="12"/>
      <c r="O12" s="12"/>
      <c r="P12" s="12"/>
      <c r="Q12" s="12"/>
      <c r="R12" s="14"/>
    </row>
    <row r="13" spans="1:18" ht="12.75">
      <c r="A13" s="30"/>
      <c r="B13" s="116" t="s">
        <v>56</v>
      </c>
      <c r="C13" s="116"/>
      <c r="D13" s="31" t="s">
        <v>42</v>
      </c>
      <c r="E13" s="32" t="s">
        <v>22</v>
      </c>
      <c r="F13" s="51"/>
      <c r="G13" s="12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8" ht="12.75">
      <c r="A14" s="15" t="s">
        <v>45</v>
      </c>
      <c r="B14" s="108">
        <v>51210.76</v>
      </c>
      <c r="C14" s="117"/>
      <c r="D14" s="33">
        <v>41457.99</v>
      </c>
      <c r="E14" s="34"/>
      <c r="F14" s="16">
        <v>6006.0599999999995</v>
      </c>
      <c r="G14" s="16">
        <v>8980.812</v>
      </c>
      <c r="H14" s="17">
        <v>10677.44</v>
      </c>
      <c r="I14" s="16">
        <v>2300</v>
      </c>
      <c r="J14" s="16">
        <v>10621.135999999999</v>
      </c>
      <c r="K14" s="16">
        <v>0</v>
      </c>
      <c r="L14" s="16">
        <v>12012.119999999999</v>
      </c>
      <c r="M14" s="16">
        <v>1130.58</v>
      </c>
      <c r="N14" s="16">
        <v>0</v>
      </c>
      <c r="O14" s="26">
        <v>0</v>
      </c>
      <c r="P14" s="26">
        <v>0</v>
      </c>
      <c r="Q14" s="16">
        <v>10010.099999999999</v>
      </c>
      <c r="R14" s="18">
        <f>SUM(F14:Q14)</f>
        <v>61738.248</v>
      </c>
    </row>
    <row r="15" spans="1:18" ht="12.75">
      <c r="A15" s="15" t="s">
        <v>46</v>
      </c>
      <c r="B15" s="108">
        <v>50257.47</v>
      </c>
      <c r="C15" s="109"/>
      <c r="D15" s="33">
        <v>64137.12</v>
      </c>
      <c r="E15" s="34"/>
      <c r="F15" s="16">
        <v>6006.0599999999995</v>
      </c>
      <c r="G15" s="16">
        <v>9340.044479999999</v>
      </c>
      <c r="H15" s="17">
        <v>10677.44</v>
      </c>
      <c r="I15" s="16">
        <v>2300</v>
      </c>
      <c r="J15" s="16">
        <v>10883.15048</v>
      </c>
      <c r="K15" s="16">
        <v>0</v>
      </c>
      <c r="L15" s="16">
        <v>12012.119999999999</v>
      </c>
      <c r="M15" s="16">
        <v>1113.45</v>
      </c>
      <c r="N15" s="16">
        <v>0</v>
      </c>
      <c r="O15" s="26">
        <f>304+1674</f>
        <v>1978</v>
      </c>
      <c r="P15" s="26">
        <v>0</v>
      </c>
      <c r="Q15" s="16">
        <v>10010.099999999999</v>
      </c>
      <c r="R15" s="18">
        <f>SUM(F15:Q15)</f>
        <v>64320.364959999984</v>
      </c>
    </row>
    <row r="16" spans="1:18" ht="12.75">
      <c r="A16" s="15" t="s">
        <v>14</v>
      </c>
      <c r="B16" s="108"/>
      <c r="C16" s="109"/>
      <c r="D16" s="33"/>
      <c r="E16" s="34"/>
      <c r="F16" s="16"/>
      <c r="G16" s="16"/>
      <c r="H16" s="17"/>
      <c r="I16" s="16"/>
      <c r="J16" s="16"/>
      <c r="K16" s="16"/>
      <c r="L16" s="16"/>
      <c r="M16" s="16"/>
      <c r="N16" s="16"/>
      <c r="O16" s="26"/>
      <c r="P16" s="26"/>
      <c r="Q16" s="16"/>
      <c r="R16" s="18"/>
    </row>
    <row r="17" spans="1:18" ht="12.75">
      <c r="A17" s="15" t="s">
        <v>47</v>
      </c>
      <c r="B17" s="108"/>
      <c r="C17" s="109"/>
      <c r="D17" s="33"/>
      <c r="E17" s="34"/>
      <c r="F17" s="16"/>
      <c r="G17" s="16"/>
      <c r="H17" s="17"/>
      <c r="I17" s="16"/>
      <c r="J17" s="16"/>
      <c r="K17" s="16"/>
      <c r="L17" s="16"/>
      <c r="M17" s="16"/>
      <c r="N17" s="16"/>
      <c r="O17" s="26"/>
      <c r="P17" s="26"/>
      <c r="Q17" s="16"/>
      <c r="R17" s="18"/>
    </row>
    <row r="18" spans="1:18" ht="12.75">
      <c r="A18" s="15" t="s">
        <v>0</v>
      </c>
      <c r="B18" s="108"/>
      <c r="C18" s="109"/>
      <c r="D18" s="33"/>
      <c r="E18" s="34"/>
      <c r="F18" s="16"/>
      <c r="G18" s="16"/>
      <c r="H18" s="17"/>
      <c r="I18" s="16"/>
      <c r="J18" s="16"/>
      <c r="K18" s="16"/>
      <c r="L18" s="16"/>
      <c r="M18" s="16"/>
      <c r="N18" s="16"/>
      <c r="O18" s="26"/>
      <c r="P18" s="26"/>
      <c r="Q18" s="16"/>
      <c r="R18" s="18"/>
    </row>
    <row r="19" spans="1:18" ht="12.75">
      <c r="A19" s="15" t="s">
        <v>1</v>
      </c>
      <c r="B19" s="108"/>
      <c r="C19" s="109"/>
      <c r="D19" s="33"/>
      <c r="E19" s="34"/>
      <c r="F19" s="16"/>
      <c r="G19" s="16"/>
      <c r="H19" s="17"/>
      <c r="I19" s="16"/>
      <c r="J19" s="16"/>
      <c r="K19" s="16"/>
      <c r="L19" s="16"/>
      <c r="M19" s="16"/>
      <c r="N19" s="16"/>
      <c r="O19" s="26"/>
      <c r="P19" s="26"/>
      <c r="Q19" s="16"/>
      <c r="R19" s="18"/>
    </row>
    <row r="20" spans="1:18" ht="12.75">
      <c r="A20" s="15" t="s">
        <v>2</v>
      </c>
      <c r="B20" s="108"/>
      <c r="C20" s="109"/>
      <c r="D20" s="33"/>
      <c r="E20" s="34"/>
      <c r="F20" s="16"/>
      <c r="G20" s="16"/>
      <c r="H20" s="17"/>
      <c r="I20" s="16"/>
      <c r="J20" s="16"/>
      <c r="K20" s="16"/>
      <c r="L20" s="16"/>
      <c r="M20" s="16"/>
      <c r="N20" s="16"/>
      <c r="O20" s="26"/>
      <c r="P20" s="26"/>
      <c r="Q20" s="16"/>
      <c r="R20" s="18"/>
    </row>
    <row r="21" spans="1:18" ht="12.75">
      <c r="A21" s="15" t="s">
        <v>4</v>
      </c>
      <c r="B21" s="108"/>
      <c r="C21" s="109"/>
      <c r="D21" s="33"/>
      <c r="E21" s="34"/>
      <c r="F21" s="16"/>
      <c r="G21" s="16"/>
      <c r="H21" s="17"/>
      <c r="I21" s="16"/>
      <c r="J21" s="16"/>
      <c r="K21" s="16"/>
      <c r="L21" s="16"/>
      <c r="M21" s="16"/>
      <c r="N21" s="16"/>
      <c r="O21" s="26"/>
      <c r="P21" s="26"/>
      <c r="Q21" s="16"/>
      <c r="R21" s="18"/>
    </row>
    <row r="22" spans="1:18" ht="12.75">
      <c r="A22" s="15" t="s">
        <v>48</v>
      </c>
      <c r="B22" s="108"/>
      <c r="C22" s="109"/>
      <c r="D22" s="33"/>
      <c r="E22" s="34"/>
      <c r="F22" s="16"/>
      <c r="G22" s="16"/>
      <c r="H22" s="17"/>
      <c r="I22" s="16"/>
      <c r="J22" s="16"/>
      <c r="K22" s="16"/>
      <c r="L22" s="16"/>
      <c r="M22" s="16"/>
      <c r="N22" s="16"/>
      <c r="O22" s="26"/>
      <c r="P22" s="26"/>
      <c r="Q22" s="16"/>
      <c r="R22" s="18"/>
    </row>
    <row r="23" spans="1:18" ht="12.75">
      <c r="A23" s="15" t="s">
        <v>49</v>
      </c>
      <c r="B23" s="108"/>
      <c r="C23" s="109"/>
      <c r="D23" s="33"/>
      <c r="E23" s="34"/>
      <c r="F23" s="16"/>
      <c r="G23" s="16"/>
      <c r="H23" s="17"/>
      <c r="I23" s="16"/>
      <c r="J23" s="16"/>
      <c r="K23" s="16"/>
      <c r="L23" s="16"/>
      <c r="M23" s="16"/>
      <c r="N23" s="16"/>
      <c r="O23" s="26"/>
      <c r="P23" s="26"/>
      <c r="Q23" s="16"/>
      <c r="R23" s="18"/>
    </row>
    <row r="24" spans="1:18" ht="12.75">
      <c r="A24" s="15" t="s">
        <v>50</v>
      </c>
      <c r="B24" s="108"/>
      <c r="C24" s="109"/>
      <c r="D24" s="33"/>
      <c r="E24" s="34"/>
      <c r="F24" s="16"/>
      <c r="G24" s="16"/>
      <c r="H24" s="17"/>
      <c r="I24" s="16"/>
      <c r="J24" s="16"/>
      <c r="K24" s="16"/>
      <c r="L24" s="16"/>
      <c r="M24" s="16"/>
      <c r="N24" s="16"/>
      <c r="O24" s="26"/>
      <c r="P24" s="26"/>
      <c r="Q24" s="16"/>
      <c r="R24" s="18"/>
    </row>
    <row r="25" spans="1:18" ht="12.75">
      <c r="A25" s="15" t="s">
        <v>51</v>
      </c>
      <c r="B25" s="108"/>
      <c r="C25" s="109"/>
      <c r="D25" s="33"/>
      <c r="E25" s="34"/>
      <c r="F25" s="16"/>
      <c r="G25" s="16"/>
      <c r="H25" s="17"/>
      <c r="I25" s="16"/>
      <c r="J25" s="16"/>
      <c r="K25" s="16"/>
      <c r="L25" s="16"/>
      <c r="M25" s="16"/>
      <c r="N25" s="16"/>
      <c r="O25" s="26"/>
      <c r="P25" s="26"/>
      <c r="Q25" s="16"/>
      <c r="R25" s="18"/>
    </row>
    <row r="26" spans="1:18" ht="23.25">
      <c r="A26" s="19" t="s">
        <v>52</v>
      </c>
      <c r="B26" s="108">
        <v>0</v>
      </c>
      <c r="C26" s="109"/>
      <c r="D26" s="33">
        <f>900</f>
        <v>900</v>
      </c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26"/>
      <c r="P26" s="26"/>
      <c r="Q26" s="16"/>
      <c r="R26" s="18"/>
    </row>
    <row r="27" spans="1:18" ht="23.25">
      <c r="A27" s="19" t="s">
        <v>65</v>
      </c>
      <c r="B27" s="108">
        <v>0</v>
      </c>
      <c r="C27" s="109"/>
      <c r="D27" s="33">
        <v>0</v>
      </c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26"/>
      <c r="P27" s="26"/>
      <c r="Q27" s="16"/>
      <c r="R27" s="18"/>
    </row>
    <row r="28" spans="1:18" ht="12.75">
      <c r="A28" s="35" t="s">
        <v>6</v>
      </c>
      <c r="B28" s="112">
        <f>SUM(B14:B27)</f>
        <v>101468.23000000001</v>
      </c>
      <c r="C28" s="113"/>
      <c r="D28" s="27">
        <f>SUM(D14:D27)</f>
        <v>106495.11</v>
      </c>
      <c r="E28" s="20"/>
      <c r="F28" s="20">
        <f aca="true" t="shared" si="0" ref="F28:R28">SUM(F14:F27)</f>
        <v>12012.119999999999</v>
      </c>
      <c r="G28" s="20">
        <f t="shared" si="0"/>
        <v>18320.85648</v>
      </c>
      <c r="H28" s="20">
        <f t="shared" si="0"/>
        <v>21354.88</v>
      </c>
      <c r="I28" s="20">
        <f t="shared" si="0"/>
        <v>4600</v>
      </c>
      <c r="J28" s="20">
        <f t="shared" si="0"/>
        <v>21504.28648</v>
      </c>
      <c r="K28" s="20">
        <f t="shared" si="0"/>
        <v>0</v>
      </c>
      <c r="L28" s="20">
        <f t="shared" si="0"/>
        <v>24024.239999999998</v>
      </c>
      <c r="M28" s="20">
        <f t="shared" si="0"/>
        <v>2244.0299999999997</v>
      </c>
      <c r="N28" s="20">
        <f t="shared" si="0"/>
        <v>0</v>
      </c>
      <c r="O28" s="27">
        <f t="shared" si="0"/>
        <v>1978</v>
      </c>
      <c r="P28" s="27">
        <f t="shared" si="0"/>
        <v>0</v>
      </c>
      <c r="Q28" s="20">
        <f t="shared" si="0"/>
        <v>20020.199999999997</v>
      </c>
      <c r="R28" s="21">
        <f t="shared" si="0"/>
        <v>126058.61295999998</v>
      </c>
    </row>
    <row r="29" spans="1:18" ht="12.7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 t="s">
        <v>21</v>
      </c>
      <c r="Q29" s="70">
        <f>SUM(E12+D28-R28)</f>
        <v>-447135.0150399999</v>
      </c>
      <c r="R29" s="70"/>
    </row>
    <row r="30" spans="6:16" ht="12.75">
      <c r="F30" s="39"/>
      <c r="G30" s="39"/>
      <c r="H30" s="39"/>
      <c r="I30" s="39"/>
      <c r="J30" s="39"/>
      <c r="K30" s="39"/>
      <c r="L30" s="39"/>
      <c r="M30" s="39"/>
      <c r="N30" s="40"/>
      <c r="O30" s="40"/>
      <c r="P30" s="41"/>
    </row>
    <row r="31" spans="13:17" ht="12.75">
      <c r="M31" s="36" t="s">
        <v>10</v>
      </c>
      <c r="N31" s="36">
        <v>0</v>
      </c>
      <c r="O31" s="36" t="s">
        <v>62</v>
      </c>
      <c r="P31" s="36">
        <v>1130.58</v>
      </c>
      <c r="Q31" s="36" t="s">
        <v>61</v>
      </c>
    </row>
    <row r="32" spans="13:17" ht="12.75">
      <c r="M32" s="36" t="s">
        <v>13</v>
      </c>
      <c r="N32" s="36">
        <v>0</v>
      </c>
      <c r="O32" s="36" t="s">
        <v>62</v>
      </c>
      <c r="P32" s="36">
        <v>1113.45</v>
      </c>
      <c r="Q32" s="36" t="s">
        <v>61</v>
      </c>
    </row>
    <row r="33" spans="13:17" ht="12.75">
      <c r="M33" s="36" t="s">
        <v>14</v>
      </c>
      <c r="N33" s="36">
        <v>0</v>
      </c>
      <c r="O33" s="36" t="s">
        <v>62</v>
      </c>
      <c r="P33" s="36"/>
      <c r="Q33" s="36" t="s">
        <v>61</v>
      </c>
    </row>
    <row r="34" spans="8:17" ht="12.75">
      <c r="H34" s="1"/>
      <c r="M34" s="36" t="s">
        <v>15</v>
      </c>
      <c r="N34" s="36">
        <v>0</v>
      </c>
      <c r="O34" s="36" t="s">
        <v>62</v>
      </c>
      <c r="P34" s="36"/>
      <c r="Q34" s="36" t="s">
        <v>61</v>
      </c>
    </row>
    <row r="35" spans="4:17" ht="12.75">
      <c r="D35" s="1"/>
      <c r="F35" s="1"/>
      <c r="M35" s="36" t="s">
        <v>0</v>
      </c>
      <c r="N35" s="36">
        <v>0</v>
      </c>
      <c r="O35" s="36" t="s">
        <v>62</v>
      </c>
      <c r="P35" s="36"/>
      <c r="Q35" s="36" t="s">
        <v>61</v>
      </c>
    </row>
    <row r="36" spans="6:17" ht="12.75">
      <c r="F36" s="1"/>
      <c r="M36" s="36" t="s">
        <v>1</v>
      </c>
      <c r="N36" s="36">
        <v>0</v>
      </c>
      <c r="O36" s="36" t="s">
        <v>62</v>
      </c>
      <c r="P36" s="36"/>
      <c r="Q36" s="36" t="s">
        <v>61</v>
      </c>
    </row>
    <row r="37" spans="13:17" ht="12.75">
      <c r="M37" s="36" t="s">
        <v>2</v>
      </c>
      <c r="N37" s="36">
        <v>0</v>
      </c>
      <c r="O37" s="36" t="s">
        <v>62</v>
      </c>
      <c r="P37" s="36"/>
      <c r="Q37" s="36" t="s">
        <v>61</v>
      </c>
    </row>
    <row r="38" spans="13:17" ht="12.75">
      <c r="M38" s="36" t="s">
        <v>4</v>
      </c>
      <c r="N38" s="36">
        <v>0</v>
      </c>
      <c r="O38" s="36" t="s">
        <v>62</v>
      </c>
      <c r="P38" s="36"/>
      <c r="Q38" s="36" t="s">
        <v>61</v>
      </c>
    </row>
    <row r="39" spans="13:17" ht="12.75">
      <c r="M39" s="36" t="s">
        <v>16</v>
      </c>
      <c r="N39" s="36">
        <v>0</v>
      </c>
      <c r="O39" s="36" t="s">
        <v>62</v>
      </c>
      <c r="P39" s="36"/>
      <c r="Q39" s="36" t="s">
        <v>61</v>
      </c>
    </row>
    <row r="40" spans="6:17" ht="12.75">
      <c r="F40" s="3"/>
      <c r="M40" s="36" t="s">
        <v>17</v>
      </c>
      <c r="N40" s="36">
        <v>0</v>
      </c>
      <c r="O40" s="36" t="s">
        <v>62</v>
      </c>
      <c r="P40" s="36"/>
      <c r="Q40" s="36" t="s">
        <v>61</v>
      </c>
    </row>
    <row r="41" spans="13:17" ht="12.75">
      <c r="M41" s="36" t="s">
        <v>18</v>
      </c>
      <c r="N41" s="36">
        <v>0</v>
      </c>
      <c r="O41" s="36" t="s">
        <v>62</v>
      </c>
      <c r="P41" s="36"/>
      <c r="Q41" s="36" t="s">
        <v>61</v>
      </c>
    </row>
    <row r="42" spans="13:17" ht="12.75">
      <c r="M42" s="36" t="s">
        <v>19</v>
      </c>
      <c r="N42" s="36">
        <v>0</v>
      </c>
      <c r="O42" s="36" t="s">
        <v>62</v>
      </c>
      <c r="P42" s="36"/>
      <c r="Q42" s="36" t="s">
        <v>61</v>
      </c>
    </row>
  </sheetData>
  <sheetProtection/>
  <mergeCells count="45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9:D9"/>
    <mergeCell ref="F9:N9"/>
    <mergeCell ref="C6:C7"/>
    <mergeCell ref="D6:D7"/>
    <mergeCell ref="E6:E7"/>
    <mergeCell ref="O9:P9"/>
    <mergeCell ref="A10:E10"/>
    <mergeCell ref="A11:E11"/>
    <mergeCell ref="F11:R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Q29:R29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Q18"/>
  <sheetViews>
    <sheetView zoomScalePageLayoutView="0" workbookViewId="0" topLeftCell="A1">
      <selection activeCell="E23" sqref="E23"/>
    </sheetView>
  </sheetViews>
  <sheetFormatPr defaultColWidth="9.00390625" defaultRowHeight="12.75"/>
  <sheetData>
    <row r="3" spans="1:17" ht="12.75">
      <c r="A3" s="65" t="s">
        <v>68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52" t="s">
        <v>7</v>
      </c>
      <c r="B4" s="53"/>
      <c r="C4" s="54"/>
      <c r="D4" s="52"/>
      <c r="E4" s="53"/>
      <c r="F4" s="53"/>
      <c r="G4" s="53"/>
      <c r="H4" s="53"/>
      <c r="I4" s="53"/>
      <c r="J4" s="53"/>
      <c r="K4" s="53"/>
      <c r="L4" s="53"/>
      <c r="M4" s="54"/>
      <c r="N4" s="2" t="s">
        <v>8</v>
      </c>
      <c r="O4" s="2" t="s">
        <v>9</v>
      </c>
      <c r="P4" s="63" t="s">
        <v>20</v>
      </c>
      <c r="Q4" s="64"/>
    </row>
    <row r="5" spans="1:17" ht="12.75">
      <c r="A5" s="60" t="s">
        <v>13</v>
      </c>
      <c r="B5" s="61"/>
      <c r="C5" s="62"/>
      <c r="D5" s="55" t="s">
        <v>67</v>
      </c>
      <c r="E5" s="56"/>
      <c r="F5" s="56"/>
      <c r="G5" s="56"/>
      <c r="H5" s="56"/>
      <c r="I5" s="56"/>
      <c r="J5" s="56"/>
      <c r="K5" s="56"/>
      <c r="L5" s="56"/>
      <c r="M5" s="57"/>
      <c r="N5" s="37" t="s">
        <v>23</v>
      </c>
      <c r="O5" s="38">
        <v>1</v>
      </c>
      <c r="P5" s="106" t="s">
        <v>70</v>
      </c>
      <c r="Q5" s="107"/>
    </row>
    <row r="6" spans="1:17" ht="12.75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 t="s">
        <v>12</v>
      </c>
      <c r="Q6" s="50">
        <v>1.674</v>
      </c>
    </row>
    <row r="7" spans="1:17" ht="12.75">
      <c r="A7" s="60" t="s">
        <v>13</v>
      </c>
      <c r="B7" s="61"/>
      <c r="C7" s="62"/>
      <c r="D7" s="55" t="s">
        <v>60</v>
      </c>
      <c r="E7" s="56"/>
      <c r="F7" s="56"/>
      <c r="G7" s="56"/>
      <c r="H7" s="56"/>
      <c r="I7" s="56"/>
      <c r="J7" s="56"/>
      <c r="K7" s="56"/>
      <c r="L7" s="56"/>
      <c r="M7" s="57"/>
      <c r="N7" s="37" t="s">
        <v>64</v>
      </c>
      <c r="O7" s="38">
        <v>0.03</v>
      </c>
      <c r="P7" s="106" t="s">
        <v>71</v>
      </c>
      <c r="Q7" s="107"/>
    </row>
    <row r="8" spans="1:17" ht="12.75">
      <c r="A8" s="50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 t="s">
        <v>12</v>
      </c>
      <c r="Q8" s="50">
        <v>0.304</v>
      </c>
    </row>
    <row r="14" spans="6:15" ht="12.75">
      <c r="F14" s="28" t="s">
        <v>53</v>
      </c>
      <c r="G14" s="28"/>
      <c r="H14" s="28"/>
      <c r="I14" s="28"/>
      <c r="J14" s="28"/>
      <c r="K14" s="28"/>
      <c r="L14" s="28"/>
      <c r="M14" s="28"/>
      <c r="N14" s="28"/>
      <c r="O14" s="28"/>
    </row>
    <row r="15" spans="6:15" ht="12.75"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6:15" ht="12.75"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6:15" ht="12.75">
      <c r="F17" s="28" t="s">
        <v>54</v>
      </c>
      <c r="G17" s="28" t="s">
        <v>55</v>
      </c>
      <c r="H17" s="28"/>
      <c r="I17" s="28"/>
      <c r="J17" s="28"/>
      <c r="K17" s="28"/>
      <c r="L17" s="28"/>
      <c r="M17" s="28"/>
      <c r="N17" s="28"/>
      <c r="O17" s="28"/>
    </row>
    <row r="18" spans="6:15" ht="12.75">
      <c r="F18" s="28"/>
      <c r="G18" s="28"/>
      <c r="H18" s="28"/>
      <c r="I18" s="28"/>
      <c r="J18" s="28"/>
      <c r="K18" s="28"/>
      <c r="L18" s="28"/>
      <c r="M18" s="28"/>
      <c r="N18" s="28"/>
      <c r="O18" s="28"/>
    </row>
  </sheetData>
  <sheetProtection/>
  <mergeCells count="10">
    <mergeCell ref="A7:C7"/>
    <mergeCell ref="D7:M7"/>
    <mergeCell ref="P7:Q7"/>
    <mergeCell ref="A3:Q3"/>
    <mergeCell ref="A4:C4"/>
    <mergeCell ref="D4:M4"/>
    <mergeCell ref="P4:Q4"/>
    <mergeCell ref="A5:C5"/>
    <mergeCell ref="D5:M5"/>
    <mergeCell ref="P5:Q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2023-05-25T06:42:41Z</cp:lastPrinted>
  <dcterms:created xsi:type="dcterms:W3CDTF">2007-02-04T12:22:59Z</dcterms:created>
  <dcterms:modified xsi:type="dcterms:W3CDTF">2024-04-15T05:23:08Z</dcterms:modified>
  <cp:category/>
  <cp:version/>
  <cp:contentType/>
  <cp:contentStatus/>
</cp:coreProperties>
</file>