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6" windowWidth="17232" windowHeight="8148" activeTab="0"/>
  </bookViews>
  <sheets>
    <sheet name="2024" sheetId="1" r:id="rId1"/>
    <sheet name="работы 2024" sheetId="2" r:id="rId2"/>
  </sheets>
  <definedNames/>
  <calcPr fullCalcOnLoad="1"/>
</workbook>
</file>

<file path=xl/sharedStrings.xml><?xml version="1.0" encoding="utf-8"?>
<sst xmlns="http://schemas.openxmlformats.org/spreadsheetml/2006/main" count="63" uniqueCount="61">
  <si>
    <t>Содержание</t>
  </si>
  <si>
    <t>ремонт</t>
  </si>
  <si>
    <t>итого</t>
  </si>
  <si>
    <t>май</t>
  </si>
  <si>
    <t>июнь</t>
  </si>
  <si>
    <t>июль</t>
  </si>
  <si>
    <t>март</t>
  </si>
  <si>
    <t>февраль</t>
  </si>
  <si>
    <t>Месяц</t>
  </si>
  <si>
    <t>ед. изм.</t>
  </si>
  <si>
    <t>кол-во</t>
  </si>
  <si>
    <t>ИТОГО</t>
  </si>
  <si>
    <t>Ремонт отдельными местами рулонного покрытия с промазкой: битумными составами с заменой 1 слоя</t>
  </si>
  <si>
    <t>тыс.руб.</t>
  </si>
  <si>
    <t>август</t>
  </si>
  <si>
    <t>Место провед-я работ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</si>
  <si>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</si>
  <si>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</si>
  <si>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</si>
  <si>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</si>
  <si>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</si>
  <si>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</si>
  <si>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</si>
  <si>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</si>
  <si>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</si>
  <si>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</si>
  <si>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</si>
  <si>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</si>
  <si>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</si>
  <si>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</si>
  <si>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</si>
  <si>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</si>
  <si>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</si>
  <si>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</si>
  <si>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</si>
  <si>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</si>
  <si>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</si>
  <si>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</si>
  <si>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</si>
  <si>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</si>
  <si>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</si>
  <si>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</si>
  <si>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</si>
  <si>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</si>
  <si>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</si>
  <si>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</si>
  <si>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</si>
  <si>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</si>
  <si>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</si>
  <si>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</si>
  <si>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</si>
  <si>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</si>
  <si>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</si>
  <si>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</si>
  <si>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</si>
  <si>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</si>
  <si>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</si>
  <si>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100 м2 покрытия</t>
  </si>
  <si>
    <t>Перечень выполненных работ по сметам за 2024 год по дому Вехова 67/1</t>
  </si>
  <si>
    <t>Информация о доходах и расходах по дому __Вехова 67/1__на 2024год.</t>
  </si>
  <si>
    <t xml:space="preserve"> кв.29,30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</si>
</sst>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0.0000"/>
    <numFmt numFmtId="177" formatCode="0.0"/>
    <numFmt numFmtId="178" formatCode="#,##0_р_."/>
    <numFmt numFmtId="179" formatCode="#,##0&quot;р.&quot;"/>
    <numFmt numFmtId="180" formatCode="[$-FC19]d\ mmmm\ yyyy\ &quot;г.&quot;"/>
    <numFmt numFmtId="181" formatCode="#,##0.00\ &quot;₽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&quot;р.&quot;_-;\-* #,##0.0&quot;р.&quot;_-;_-* &quot;-&quot;?&quot;р.&quot;_-;_-@_-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5" fontId="0" fillId="0" borderId="0" xfId="0" applyNumberFormat="1" applyAlignment="1">
      <alignment/>
    </xf>
    <xf numFmtId="174" fontId="0" fillId="0" borderId="10" xfId="0" applyNumberFormat="1" applyBorder="1" applyAlignment="1">
      <alignment horizontal="right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5" fillId="33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74" fontId="2" fillId="13" borderId="10" xfId="0" applyNumberFormat="1" applyFont="1" applyFill="1" applyBorder="1" applyAlignment="1">
      <alignment/>
    </xf>
    <xf numFmtId="174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7" fillId="35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5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4" fontId="7" fillId="10" borderId="10" xfId="0" applyNumberFormat="1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7" fillId="7" borderId="10" xfId="0" applyNumberFormat="1" applyFon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/>
    </xf>
    <xf numFmtId="2" fontId="5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0" fontId="1" fillId="16" borderId="0" xfId="0" applyFont="1" applyFill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6" borderId="14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74" fontId="6" fillId="0" borderId="1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74" fontId="2" fillId="4" borderId="16" xfId="0" applyNumberFormat="1" applyFont="1" applyFill="1" applyBorder="1" applyAlignment="1">
      <alignment horizontal="center"/>
    </xf>
    <xf numFmtId="174" fontId="2" fillId="4" borderId="15" xfId="0" applyNumberFormat="1" applyFont="1" applyFill="1" applyBorder="1" applyAlignment="1">
      <alignment horizontal="center"/>
    </xf>
    <xf numFmtId="174" fontId="2" fillId="35" borderId="16" xfId="0" applyNumberFormat="1" applyFont="1" applyFill="1" applyBorder="1" applyAlignment="1">
      <alignment horizontal="center"/>
    </xf>
    <xf numFmtId="174" fontId="2" fillId="3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4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center" vertical="top" textRotation="90" wrapText="1"/>
    </xf>
    <xf numFmtId="2" fontId="2" fillId="0" borderId="13" xfId="0" applyNumberFormat="1" applyFont="1" applyBorder="1" applyAlignment="1">
      <alignment horizontal="center" vertical="top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R28"/>
  <sheetViews>
    <sheetView tabSelected="1" zoomScalePageLayoutView="0" workbookViewId="0" topLeftCell="A1">
      <selection activeCell="H37" sqref="H37"/>
    </sheetView>
  </sheetViews>
  <sheetFormatPr defaultColWidth="9.00390625" defaultRowHeight="12.75"/>
  <sheetData>
    <row r="2" spans="1:18" ht="1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2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12.75">
      <c r="A4" s="76"/>
      <c r="B4" s="100"/>
      <c r="C4" s="100"/>
      <c r="D4" s="100"/>
      <c r="E4" s="101"/>
      <c r="F4" s="59" t="s">
        <v>17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  <c r="R4" s="1"/>
    </row>
    <row r="5" spans="1:18" ht="12.75">
      <c r="A5" s="5"/>
      <c r="B5" s="102" t="s">
        <v>18</v>
      </c>
      <c r="C5" s="103"/>
      <c r="D5" s="103"/>
      <c r="E5" s="104"/>
      <c r="F5" s="77" t="s">
        <v>0</v>
      </c>
      <c r="G5" s="78"/>
      <c r="H5" s="78"/>
      <c r="I5" s="78"/>
      <c r="J5" s="78"/>
      <c r="K5" s="78"/>
      <c r="L5" s="78"/>
      <c r="M5" s="78"/>
      <c r="N5" s="78"/>
      <c r="O5" s="79" t="s">
        <v>19</v>
      </c>
      <c r="P5" s="80"/>
      <c r="Q5" s="83" t="s">
        <v>20</v>
      </c>
      <c r="R5" s="86" t="s">
        <v>11</v>
      </c>
    </row>
    <row r="6" spans="1:18" ht="12.75">
      <c r="A6" s="6"/>
      <c r="B6" s="71" t="s">
        <v>21</v>
      </c>
      <c r="C6" s="71" t="s">
        <v>1</v>
      </c>
      <c r="D6" s="71" t="s">
        <v>51</v>
      </c>
      <c r="E6" s="73" t="s">
        <v>2</v>
      </c>
      <c r="F6" s="69" t="s">
        <v>22</v>
      </c>
      <c r="G6" s="69" t="s">
        <v>55</v>
      </c>
      <c r="H6" s="69" t="s">
        <v>23</v>
      </c>
      <c r="I6" s="69" t="s">
        <v>24</v>
      </c>
      <c r="J6" s="69" t="s">
        <v>25</v>
      </c>
      <c r="K6" s="110" t="s">
        <v>26</v>
      </c>
      <c r="L6" s="69" t="s">
        <v>56</v>
      </c>
      <c r="M6" s="61" t="s">
        <v>27</v>
      </c>
      <c r="N6" s="63"/>
      <c r="O6" s="81"/>
      <c r="P6" s="82"/>
      <c r="Q6" s="84"/>
      <c r="R6" s="87"/>
    </row>
    <row r="7" spans="1:18" ht="121.5">
      <c r="A7" s="8"/>
      <c r="B7" s="72"/>
      <c r="C7" s="72"/>
      <c r="D7" s="72"/>
      <c r="E7" s="74"/>
      <c r="F7" s="70"/>
      <c r="G7" s="70"/>
      <c r="H7" s="70"/>
      <c r="I7" s="70"/>
      <c r="J7" s="70"/>
      <c r="K7" s="111"/>
      <c r="L7" s="70"/>
      <c r="M7" s="26" t="s">
        <v>52</v>
      </c>
      <c r="N7" s="26" t="s">
        <v>54</v>
      </c>
      <c r="O7" s="7" t="s">
        <v>28</v>
      </c>
      <c r="P7" s="7" t="s">
        <v>29</v>
      </c>
      <c r="Q7" s="85"/>
      <c r="R7" s="88"/>
    </row>
    <row r="8" spans="1:18" ht="12.75">
      <c r="A8" s="40" t="s">
        <v>53</v>
      </c>
      <c r="B8" s="37"/>
      <c r="C8" s="37"/>
      <c r="D8" s="37"/>
      <c r="E8" s="10">
        <v>15</v>
      </c>
      <c r="F8" s="36">
        <v>2</v>
      </c>
      <c r="G8" s="36">
        <v>1.89</v>
      </c>
      <c r="H8" s="36">
        <v>1.2</v>
      </c>
      <c r="I8" s="36">
        <v>0.5</v>
      </c>
      <c r="J8" s="36">
        <v>2.71</v>
      </c>
      <c r="K8" s="36">
        <v>2.07</v>
      </c>
      <c r="L8" s="36">
        <v>3.6</v>
      </c>
      <c r="M8" s="36">
        <v>0</v>
      </c>
      <c r="N8" s="36">
        <v>0.5</v>
      </c>
      <c r="O8" s="27">
        <v>0.2</v>
      </c>
      <c r="P8" s="27">
        <v>0.33</v>
      </c>
      <c r="Q8" s="38">
        <v>0</v>
      </c>
      <c r="R8" s="39">
        <f>SUM(F8:Q8)</f>
        <v>15</v>
      </c>
    </row>
    <row r="9" spans="1:18" ht="20.25">
      <c r="A9" s="95" t="s">
        <v>30</v>
      </c>
      <c r="B9" s="96"/>
      <c r="C9" s="96"/>
      <c r="D9" s="97"/>
      <c r="E9" s="10">
        <v>1711.1</v>
      </c>
      <c r="F9" s="61" t="s">
        <v>31</v>
      </c>
      <c r="G9" s="62"/>
      <c r="H9" s="62"/>
      <c r="I9" s="62"/>
      <c r="J9" s="62"/>
      <c r="K9" s="62"/>
      <c r="L9" s="62"/>
      <c r="M9" s="62"/>
      <c r="N9" s="63"/>
      <c r="O9" s="64" t="s">
        <v>32</v>
      </c>
      <c r="P9" s="65"/>
      <c r="Q9" s="9" t="s">
        <v>33</v>
      </c>
      <c r="R9" s="9"/>
    </row>
    <row r="10" spans="1:18" ht="12.75">
      <c r="A10" s="66" t="s">
        <v>34</v>
      </c>
      <c r="B10" s="67"/>
      <c r="C10" s="67"/>
      <c r="D10" s="67"/>
      <c r="E10" s="68"/>
      <c r="F10" s="11">
        <f>E9*F8</f>
        <v>3422.2</v>
      </c>
      <c r="G10" s="11">
        <f>G8*E9</f>
        <v>3233.979</v>
      </c>
      <c r="H10" s="11">
        <f>H8*E9</f>
        <v>2053.3199999999997</v>
      </c>
      <c r="I10" s="11">
        <f>I8*E9</f>
        <v>855.55</v>
      </c>
      <c r="J10" s="11">
        <f>E9*J8</f>
        <v>4637.081</v>
      </c>
      <c r="K10" s="11">
        <f>K8*E9</f>
        <v>3541.9769999999994</v>
      </c>
      <c r="L10" s="11">
        <f>L8*E9</f>
        <v>6159.96</v>
      </c>
      <c r="M10" s="11">
        <v>0</v>
      </c>
      <c r="N10" s="11">
        <f>E9*N8</f>
        <v>855.55</v>
      </c>
      <c r="O10" s="11">
        <f>E9*O8</f>
        <v>342.22</v>
      </c>
      <c r="P10" s="11">
        <f>E9*P8</f>
        <v>564.663</v>
      </c>
      <c r="Q10" s="11">
        <v>0</v>
      </c>
      <c r="R10" s="11">
        <f>F10+G10+H10+I10+J10+L10+M10+N10+O10+P10</f>
        <v>22124.523</v>
      </c>
    </row>
    <row r="11" spans="1:18" ht="12.75">
      <c r="A11" s="105" t="s">
        <v>35</v>
      </c>
      <c r="B11" s="105"/>
      <c r="C11" s="105"/>
      <c r="D11" s="105"/>
      <c r="E11" s="106"/>
      <c r="F11" s="60" t="s">
        <v>36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</row>
    <row r="12" spans="1:18" ht="12.75">
      <c r="A12" s="89" t="s">
        <v>37</v>
      </c>
      <c r="B12" s="89"/>
      <c r="C12" s="89"/>
      <c r="D12" s="90"/>
      <c r="E12" s="12">
        <v>-156288.16200000013</v>
      </c>
      <c r="F12" s="43"/>
      <c r="G12" s="44"/>
      <c r="H12" s="13"/>
      <c r="I12" s="44"/>
      <c r="J12" s="44"/>
      <c r="K12" s="44"/>
      <c r="L12" s="44"/>
      <c r="M12" s="44"/>
      <c r="N12" s="44"/>
      <c r="O12" s="44"/>
      <c r="P12" s="44"/>
      <c r="Q12" s="44"/>
      <c r="R12" s="45"/>
    </row>
    <row r="13" spans="1:18" ht="12.75">
      <c r="A13" s="28"/>
      <c r="B13" s="109" t="s">
        <v>50</v>
      </c>
      <c r="C13" s="109"/>
      <c r="D13" s="29" t="s">
        <v>35</v>
      </c>
      <c r="E13" s="30" t="s">
        <v>16</v>
      </c>
      <c r="F13" s="43"/>
      <c r="G13" s="44"/>
      <c r="H13" s="13"/>
      <c r="I13" s="44"/>
      <c r="J13" s="44"/>
      <c r="K13" s="44"/>
      <c r="L13" s="44"/>
      <c r="M13" s="44"/>
      <c r="N13" s="44"/>
      <c r="O13" s="44"/>
      <c r="P13" s="44"/>
      <c r="Q13" s="44"/>
      <c r="R13" s="45"/>
    </row>
    <row r="14" spans="1:18" ht="12.75">
      <c r="A14" s="14" t="s">
        <v>38</v>
      </c>
      <c r="B14" s="91">
        <v>25666.5</v>
      </c>
      <c r="C14" s="98"/>
      <c r="D14" s="31">
        <v>18861.63</v>
      </c>
      <c r="E14" s="32"/>
      <c r="F14" s="15">
        <f>F8*E9</f>
        <v>3422.2</v>
      </c>
      <c r="G14" s="15">
        <v>3236.04</v>
      </c>
      <c r="H14" s="16">
        <f>H8*E9</f>
        <v>2053.3199999999997</v>
      </c>
      <c r="I14" s="15">
        <v>2300</v>
      </c>
      <c r="J14" s="15">
        <v>5127.7119999999995</v>
      </c>
      <c r="K14" s="15">
        <v>5252.27</v>
      </c>
      <c r="L14" s="15">
        <f>L8*E9</f>
        <v>6159.96</v>
      </c>
      <c r="M14" s="15">
        <v>0</v>
      </c>
      <c r="N14" s="15">
        <v>0</v>
      </c>
      <c r="O14" s="33">
        <v>0</v>
      </c>
      <c r="P14" s="33">
        <v>0</v>
      </c>
      <c r="Q14" s="15">
        <v>0</v>
      </c>
      <c r="R14" s="17">
        <f>SUM(F14:Q14)</f>
        <v>27551.502</v>
      </c>
    </row>
    <row r="15" spans="1:18" ht="12.75">
      <c r="A15" s="14" t="s">
        <v>39</v>
      </c>
      <c r="B15" s="91">
        <v>25666.5</v>
      </c>
      <c r="C15" s="92"/>
      <c r="D15" s="31">
        <v>26908</v>
      </c>
      <c r="E15" s="32"/>
      <c r="F15" s="15">
        <v>3422.2</v>
      </c>
      <c r="G15" s="15">
        <v>3365.4816</v>
      </c>
      <c r="H15" s="16">
        <v>2053.3199999999997</v>
      </c>
      <c r="I15" s="15">
        <v>2300</v>
      </c>
      <c r="J15" s="15">
        <v>5249.3188</v>
      </c>
      <c r="K15" s="15">
        <v>5462.35872</v>
      </c>
      <c r="L15" s="15">
        <v>6159.96</v>
      </c>
      <c r="M15" s="15">
        <v>0</v>
      </c>
      <c r="N15" s="15">
        <v>0</v>
      </c>
      <c r="O15" s="33">
        <v>0</v>
      </c>
      <c r="P15" s="33">
        <v>27642</v>
      </c>
      <c r="Q15" s="15">
        <v>0</v>
      </c>
      <c r="R15" s="17">
        <f>SUM(F15:Q15)</f>
        <v>55654.63912</v>
      </c>
    </row>
    <row r="16" spans="1:18" ht="12.75">
      <c r="A16" s="14" t="s">
        <v>6</v>
      </c>
      <c r="B16" s="91"/>
      <c r="C16" s="92"/>
      <c r="D16" s="31"/>
      <c r="E16" s="32"/>
      <c r="F16" s="15"/>
      <c r="G16" s="15"/>
      <c r="H16" s="16"/>
      <c r="I16" s="15"/>
      <c r="J16" s="15"/>
      <c r="K16" s="15"/>
      <c r="L16" s="15"/>
      <c r="M16" s="15"/>
      <c r="N16" s="15"/>
      <c r="O16" s="33"/>
      <c r="P16" s="33"/>
      <c r="Q16" s="15"/>
      <c r="R16" s="17"/>
    </row>
    <row r="17" spans="1:18" ht="12.75">
      <c r="A17" s="14" t="s">
        <v>40</v>
      </c>
      <c r="B17" s="91"/>
      <c r="C17" s="92"/>
      <c r="D17" s="31"/>
      <c r="E17" s="32"/>
      <c r="F17" s="15"/>
      <c r="G17" s="15"/>
      <c r="H17" s="16"/>
      <c r="I17" s="15"/>
      <c r="J17" s="15"/>
      <c r="K17" s="15"/>
      <c r="L17" s="15"/>
      <c r="M17" s="15"/>
      <c r="N17" s="15"/>
      <c r="O17" s="33"/>
      <c r="P17" s="33"/>
      <c r="Q17" s="15"/>
      <c r="R17" s="17"/>
    </row>
    <row r="18" spans="1:18" ht="12.75">
      <c r="A18" s="14" t="s">
        <v>3</v>
      </c>
      <c r="B18" s="91"/>
      <c r="C18" s="92"/>
      <c r="D18" s="31"/>
      <c r="E18" s="32"/>
      <c r="F18" s="15"/>
      <c r="G18" s="15"/>
      <c r="H18" s="16"/>
      <c r="I18" s="15"/>
      <c r="J18" s="15"/>
      <c r="K18" s="15"/>
      <c r="L18" s="15"/>
      <c r="M18" s="15"/>
      <c r="N18" s="15"/>
      <c r="O18" s="33"/>
      <c r="P18" s="33"/>
      <c r="Q18" s="15"/>
      <c r="R18" s="17"/>
    </row>
    <row r="19" spans="1:18" ht="12.75">
      <c r="A19" s="14" t="s">
        <v>4</v>
      </c>
      <c r="B19" s="91"/>
      <c r="C19" s="92"/>
      <c r="D19" s="31"/>
      <c r="E19" s="32"/>
      <c r="F19" s="15"/>
      <c r="G19" s="15"/>
      <c r="H19" s="16"/>
      <c r="I19" s="15"/>
      <c r="J19" s="15"/>
      <c r="K19" s="15"/>
      <c r="L19" s="15"/>
      <c r="M19" s="15"/>
      <c r="N19" s="15"/>
      <c r="O19" s="33"/>
      <c r="P19" s="33"/>
      <c r="Q19" s="15"/>
      <c r="R19" s="17"/>
    </row>
    <row r="20" spans="1:18" ht="12.75">
      <c r="A20" s="14" t="s">
        <v>5</v>
      </c>
      <c r="B20" s="91"/>
      <c r="C20" s="92"/>
      <c r="D20" s="31"/>
      <c r="E20" s="32"/>
      <c r="F20" s="15"/>
      <c r="G20" s="15"/>
      <c r="H20" s="16"/>
      <c r="I20" s="15"/>
      <c r="J20" s="15"/>
      <c r="K20" s="15"/>
      <c r="L20" s="15"/>
      <c r="M20" s="15"/>
      <c r="N20" s="15"/>
      <c r="O20" s="33"/>
      <c r="P20" s="33"/>
      <c r="Q20" s="15"/>
      <c r="R20" s="17"/>
    </row>
    <row r="21" spans="1:18" ht="12.75">
      <c r="A21" s="14" t="s">
        <v>14</v>
      </c>
      <c r="B21" s="91"/>
      <c r="C21" s="92"/>
      <c r="D21" s="31"/>
      <c r="E21" s="32"/>
      <c r="F21" s="15"/>
      <c r="G21" s="15"/>
      <c r="H21" s="16"/>
      <c r="I21" s="15"/>
      <c r="J21" s="15"/>
      <c r="K21" s="15"/>
      <c r="L21" s="15"/>
      <c r="M21" s="15"/>
      <c r="N21" s="15"/>
      <c r="O21" s="33"/>
      <c r="P21" s="33"/>
      <c r="Q21" s="15"/>
      <c r="R21" s="17"/>
    </row>
    <row r="22" spans="1:18" ht="12.75">
      <c r="A22" s="14" t="s">
        <v>41</v>
      </c>
      <c r="B22" s="91"/>
      <c r="C22" s="92"/>
      <c r="D22" s="31"/>
      <c r="E22" s="32"/>
      <c r="F22" s="15"/>
      <c r="G22" s="15"/>
      <c r="H22" s="16"/>
      <c r="I22" s="15"/>
      <c r="J22" s="15"/>
      <c r="K22" s="15"/>
      <c r="L22" s="15"/>
      <c r="M22" s="15"/>
      <c r="N22" s="15"/>
      <c r="O22" s="33"/>
      <c r="P22" s="33"/>
      <c r="Q22" s="15"/>
      <c r="R22" s="17"/>
    </row>
    <row r="23" spans="1:18" ht="12.75">
      <c r="A23" s="14" t="s">
        <v>42</v>
      </c>
      <c r="B23" s="91"/>
      <c r="C23" s="92"/>
      <c r="D23" s="31"/>
      <c r="E23" s="32"/>
      <c r="F23" s="15"/>
      <c r="G23" s="15"/>
      <c r="H23" s="16"/>
      <c r="I23" s="15"/>
      <c r="J23" s="15"/>
      <c r="K23" s="15"/>
      <c r="L23" s="15"/>
      <c r="M23" s="15"/>
      <c r="N23" s="15"/>
      <c r="O23" s="33"/>
      <c r="P23" s="33"/>
      <c r="Q23" s="15"/>
      <c r="R23" s="17"/>
    </row>
    <row r="24" spans="1:18" ht="12.75">
      <c r="A24" s="14" t="s">
        <v>43</v>
      </c>
      <c r="B24" s="91"/>
      <c r="C24" s="92"/>
      <c r="D24" s="31"/>
      <c r="E24" s="32"/>
      <c r="F24" s="15"/>
      <c r="G24" s="15"/>
      <c r="H24" s="16"/>
      <c r="I24" s="15"/>
      <c r="J24" s="15"/>
      <c r="K24" s="15"/>
      <c r="L24" s="15"/>
      <c r="M24" s="15"/>
      <c r="N24" s="15"/>
      <c r="O24" s="33"/>
      <c r="P24" s="33"/>
      <c r="Q24" s="15"/>
      <c r="R24" s="17"/>
    </row>
    <row r="25" spans="1:18" ht="12.75">
      <c r="A25" s="14" t="s">
        <v>44</v>
      </c>
      <c r="B25" s="91"/>
      <c r="C25" s="92"/>
      <c r="D25" s="31"/>
      <c r="E25" s="32"/>
      <c r="F25" s="15"/>
      <c r="G25" s="15"/>
      <c r="H25" s="16"/>
      <c r="I25" s="15"/>
      <c r="J25" s="15"/>
      <c r="K25" s="15"/>
      <c r="L25" s="15"/>
      <c r="M25" s="15"/>
      <c r="N25" s="15"/>
      <c r="O25" s="33"/>
      <c r="P25" s="33"/>
      <c r="Q25" s="15"/>
      <c r="R25" s="17"/>
    </row>
    <row r="26" spans="1:18" ht="23.25">
      <c r="A26" s="18" t="s">
        <v>45</v>
      </c>
      <c r="B26" s="91">
        <v>0</v>
      </c>
      <c r="C26" s="92"/>
      <c r="D26" s="31">
        <f>900</f>
        <v>900</v>
      </c>
      <c r="E26" s="20"/>
      <c r="F26" s="15"/>
      <c r="G26" s="15"/>
      <c r="H26" s="15"/>
      <c r="I26" s="15"/>
      <c r="J26" s="15"/>
      <c r="K26" s="15"/>
      <c r="L26" s="15"/>
      <c r="M26" s="15"/>
      <c r="N26" s="15"/>
      <c r="O26" s="33"/>
      <c r="P26" s="33"/>
      <c r="Q26" s="15"/>
      <c r="R26" s="17"/>
    </row>
    <row r="27" spans="1:18" ht="12.75">
      <c r="A27" s="19"/>
      <c r="B27" s="93">
        <f>SUM(B14:B26)</f>
        <v>51333</v>
      </c>
      <c r="C27" s="94"/>
      <c r="D27" s="24">
        <f>SUM(D14:D26)</f>
        <v>46669.630000000005</v>
      </c>
      <c r="E27" s="34"/>
      <c r="F27" s="34">
        <f aca="true" t="shared" si="0" ref="F27:R27">SUM(F14:F26)</f>
        <v>6844.4</v>
      </c>
      <c r="G27" s="34">
        <f t="shared" si="0"/>
        <v>6601.5216</v>
      </c>
      <c r="H27" s="34">
        <f t="shared" si="0"/>
        <v>4106.639999999999</v>
      </c>
      <c r="I27" s="34">
        <f t="shared" si="0"/>
        <v>4600</v>
      </c>
      <c r="J27" s="34">
        <f t="shared" si="0"/>
        <v>10377.0308</v>
      </c>
      <c r="K27" s="34">
        <f t="shared" si="0"/>
        <v>10714.62872</v>
      </c>
      <c r="L27" s="34">
        <f t="shared" si="0"/>
        <v>12319.92</v>
      </c>
      <c r="M27" s="34">
        <f t="shared" si="0"/>
        <v>0</v>
      </c>
      <c r="N27" s="34">
        <f t="shared" si="0"/>
        <v>0</v>
      </c>
      <c r="O27" s="24">
        <f t="shared" si="0"/>
        <v>0</v>
      </c>
      <c r="P27" s="24">
        <f t="shared" si="0"/>
        <v>27642</v>
      </c>
      <c r="Q27" s="34">
        <f t="shared" si="0"/>
        <v>0</v>
      </c>
      <c r="R27" s="35">
        <f t="shared" si="0"/>
        <v>83206.14112</v>
      </c>
    </row>
    <row r="28" spans="1:18" ht="12.75">
      <c r="A28" s="2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 t="s">
        <v>46</v>
      </c>
      <c r="Q28" s="58">
        <f>SUM(E12+D27-R27)</f>
        <v>-192824.6731200001</v>
      </c>
      <c r="R28" s="58"/>
    </row>
  </sheetData>
  <sheetProtection/>
  <mergeCells count="44">
    <mergeCell ref="B27:C27"/>
    <mergeCell ref="Q28:R28"/>
    <mergeCell ref="B20:C20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6:C26"/>
    <mergeCell ref="A10:E10"/>
    <mergeCell ref="A11:E11"/>
    <mergeCell ref="F11:R11"/>
    <mergeCell ref="A12:D12"/>
    <mergeCell ref="B13:C13"/>
    <mergeCell ref="B14:C14"/>
    <mergeCell ref="A9:D9"/>
    <mergeCell ref="F9:N9"/>
    <mergeCell ref="C6:C7"/>
    <mergeCell ref="D6:D7"/>
    <mergeCell ref="E6:E7"/>
    <mergeCell ref="O9:P9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Q5:Q7"/>
    <mergeCell ref="R5:R7"/>
    <mergeCell ref="B6:B7"/>
    <mergeCell ref="F6:F7"/>
    <mergeCell ref="G6:G7"/>
    <mergeCell ref="H6:H7"/>
    <mergeCell ref="L6:L7"/>
    <mergeCell ref="M6:N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P12"/>
  <sheetViews>
    <sheetView zoomScalePageLayoutView="0" workbookViewId="0" topLeftCell="A1">
      <selection activeCell="C30" sqref="C30"/>
    </sheetView>
  </sheetViews>
  <sheetFormatPr defaultColWidth="9.00390625" defaultRowHeight="12.75"/>
  <sheetData>
    <row r="3" spans="1:16" ht="12.75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39">
      <c r="A4" s="49" t="s">
        <v>8</v>
      </c>
      <c r="B4" s="50"/>
      <c r="C4" s="51"/>
      <c r="D4" s="49"/>
      <c r="E4" s="50"/>
      <c r="F4" s="50"/>
      <c r="G4" s="50"/>
      <c r="H4" s="50"/>
      <c r="I4" s="50"/>
      <c r="J4" s="50"/>
      <c r="K4" s="50"/>
      <c r="L4" s="50"/>
      <c r="M4" s="50"/>
      <c r="N4" s="1" t="s">
        <v>9</v>
      </c>
      <c r="O4" s="1" t="s">
        <v>10</v>
      </c>
      <c r="P4" s="2" t="s">
        <v>15</v>
      </c>
    </row>
    <row r="5" spans="1:16" ht="32.25" customHeight="1">
      <c r="A5" s="53" t="s">
        <v>7</v>
      </c>
      <c r="B5" s="54"/>
      <c r="C5" s="55"/>
      <c r="D5" s="46" t="s">
        <v>12</v>
      </c>
      <c r="E5" s="47"/>
      <c r="F5" s="47"/>
      <c r="G5" s="47"/>
      <c r="H5" s="47"/>
      <c r="I5" s="47"/>
      <c r="J5" s="47"/>
      <c r="K5" s="47"/>
      <c r="L5" s="47"/>
      <c r="M5" s="48"/>
      <c r="N5" s="41" t="s">
        <v>57</v>
      </c>
      <c r="O5" s="1">
        <v>0.45</v>
      </c>
      <c r="P5" s="4" t="s">
        <v>60</v>
      </c>
    </row>
    <row r="6" spans="1:16" ht="12.75">
      <c r="A6" s="42" t="s">
        <v>11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 t="s">
        <v>13</v>
      </c>
      <c r="P6" s="42">
        <v>27.642</v>
      </c>
    </row>
    <row r="9" spans="6:15" ht="12.75">
      <c r="F9" s="25" t="s">
        <v>47</v>
      </c>
      <c r="G9" s="25"/>
      <c r="H9" s="25"/>
      <c r="I9" s="25"/>
      <c r="J9" s="25"/>
      <c r="K9" s="25"/>
      <c r="L9" s="25"/>
      <c r="M9" s="25"/>
      <c r="N9" s="25"/>
      <c r="O9" s="25"/>
    </row>
    <row r="10" spans="6:15" ht="12.75"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6:15" ht="12.75"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6:16" ht="12.75">
      <c r="F12" s="25" t="s">
        <v>48</v>
      </c>
      <c r="G12" s="25" t="s">
        <v>49</v>
      </c>
      <c r="H12" s="25"/>
      <c r="I12" s="25"/>
      <c r="J12" s="25"/>
      <c r="K12" s="25"/>
      <c r="L12" s="25"/>
      <c r="M12" s="25"/>
      <c r="N12" s="25"/>
      <c r="O12" s="25"/>
      <c r="P12" s="3"/>
    </row>
  </sheetData>
  <sheetProtection/>
  <mergeCells count="5">
    <mergeCell ref="A3:P3"/>
    <mergeCell ref="A4:C4"/>
    <mergeCell ref="D4:M4"/>
    <mergeCell ref="A5:C5"/>
    <mergeCell ref="D5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Елена Дворянская</cp:lastModifiedBy>
  <cp:lastPrinted>2024-02-08T06:54:09Z</cp:lastPrinted>
  <dcterms:created xsi:type="dcterms:W3CDTF">2011-07-19T05:50:16Z</dcterms:created>
  <dcterms:modified xsi:type="dcterms:W3CDTF">2024-04-15T05:28:52Z</dcterms:modified>
  <cp:category/>
  <cp:version/>
  <cp:contentType/>
  <cp:contentStatus/>
</cp:coreProperties>
</file>