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2570"/>
  </bookViews>
  <sheets>
    <sheet name="2024" sheetId="21" r:id="rId1"/>
    <sheet name="работы 2024" sheetId="22" r:id="rId2"/>
  </sheets>
  <definedNames>
    <definedName name="_xlnm.Print_Area" localSheetId="0">'2024'!$A$2:$Q$29</definedName>
    <definedName name="_xlnm.Print_Area" localSheetId="1">'работы 2024'!$A$2:$Q$15</definedName>
  </definedNames>
  <calcPr calcId="145621"/>
</workbook>
</file>

<file path=xl/calcChain.xml><?xml version="1.0" encoding="utf-8"?>
<calcChain xmlns="http://schemas.openxmlformats.org/spreadsheetml/2006/main">
  <c r="Q27" i="21" l="1"/>
  <c r="P27" i="21"/>
  <c r="O27" i="21"/>
  <c r="N27" i="21"/>
  <c r="M27" i="21"/>
  <c r="L27" i="21"/>
  <c r="K27" i="21"/>
  <c r="J27" i="21"/>
  <c r="I27" i="21"/>
  <c r="H27" i="21"/>
  <c r="G27" i="21"/>
  <c r="F27" i="21"/>
  <c r="D27" i="21"/>
  <c r="B27" i="21"/>
  <c r="Q21" i="21"/>
  <c r="Q20" i="21" l="1"/>
  <c r="Q19" i="21" l="1"/>
  <c r="Q18" i="21" l="1"/>
  <c r="D26" i="21"/>
  <c r="Q17" i="21" l="1"/>
  <c r="Q16" i="21" l="1"/>
  <c r="Q15" i="21"/>
  <c r="Q14" i="21" l="1"/>
  <c r="O10" i="21"/>
  <c r="N10" i="21"/>
  <c r="M10" i="21"/>
  <c r="K10" i="21"/>
  <c r="J10" i="21"/>
  <c r="H10" i="21"/>
  <c r="F10" i="21"/>
  <c r="Q8" i="21"/>
  <c r="Q10" i="21" l="1"/>
  <c r="P28" i="21"/>
</calcChain>
</file>

<file path=xl/comments1.xml><?xml version="1.0" encoding="utf-8"?>
<comments xmlns="http://schemas.openxmlformats.org/spreadsheetml/2006/main">
  <authors>
    <author>User</author>
    <author>Елена</author>
  </authors>
  <commentList>
    <comment ref="M15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1500-замена эл.питания на ВэПС</t>
        </r>
      </text>
    </comment>
    <comment ref="M18" authorId="1">
      <text>
        <r>
          <rPr>
            <b/>
            <sz val="9"/>
            <color indexed="81"/>
            <rFont val="Tahoma"/>
            <charset val="1"/>
          </rPr>
          <t>Елена:</t>
        </r>
        <r>
          <rPr>
            <sz val="9"/>
            <color indexed="81"/>
            <rFont val="Tahoma"/>
            <charset val="1"/>
          </rPr>
          <t xml:space="preserve">
3068,8-покос</t>
        </r>
      </text>
    </comment>
  </commentList>
</comments>
</file>

<file path=xl/sharedStrings.xml><?xml version="1.0" encoding="utf-8"?>
<sst xmlns="http://schemas.openxmlformats.org/spreadsheetml/2006/main" count="72" uniqueCount="64">
  <si>
    <t>Содержание</t>
  </si>
  <si>
    <t>ремонт</t>
  </si>
  <si>
    <t>итого</t>
  </si>
  <si>
    <t>Месяц</t>
  </si>
  <si>
    <t>ед. изм.</t>
  </si>
  <si>
    <t>кол-во</t>
  </si>
  <si>
    <t>ИТОГО</t>
  </si>
  <si>
    <t>июнь</t>
  </si>
  <si>
    <t>июль</t>
  </si>
  <si>
    <t>август</t>
  </si>
  <si>
    <t>февраль</t>
  </si>
  <si>
    <t>март</t>
  </si>
  <si>
    <t>май</t>
  </si>
  <si>
    <t>Место провед-я работ</t>
  </si>
  <si>
    <t>тыс.руб.</t>
  </si>
  <si>
    <t>ИТОГО: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</si>
  <si>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</si>
  <si>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</si>
  <si>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</si>
  <si>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</si>
  <si>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</si>
  <si>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</si>
  <si>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</si>
  <si>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</si>
  <si>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</si>
  <si>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</si>
  <si>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</si>
  <si>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</si>
  <si>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</si>
  <si>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</si>
  <si>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</si>
  <si>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</si>
  <si>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</si>
  <si>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</si>
  <si>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</si>
  <si>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</si>
  <si>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</si>
  <si>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</si>
  <si>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</si>
  <si>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</si>
  <si>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</si>
  <si>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</si>
  <si>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</si>
  <si>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росте-леком</t>
  </si>
  <si>
    <t>покос</t>
  </si>
  <si>
    <t>Генеральный директор ООО " Георгиевск-ЖЭУ"_________________________      Никишина И.М.</t>
  </si>
  <si>
    <t>Принял:</t>
  </si>
  <si>
    <t>___________________________________</t>
  </si>
  <si>
    <t>начислено</t>
  </si>
  <si>
    <t>долг</t>
  </si>
  <si>
    <t xml:space="preserve"> управле-ние</t>
  </si>
  <si>
    <t>оплата коммунальных ресурсов на содержание ОДИ</t>
  </si>
  <si>
    <t>1 полугодие</t>
  </si>
  <si>
    <t>услуги сторонних организаций, разовые работы</t>
  </si>
  <si>
    <t>Гидравлическое испытание трубопроводов систем отопления, водопровода и горячего водоснабжения диаметром: до 100 мм</t>
  </si>
  <si>
    <t>Работы по уборке придомовой территории</t>
  </si>
  <si>
    <t>общехозяйственные расходы</t>
  </si>
  <si>
    <t>100 м трубопровода</t>
  </si>
  <si>
    <t>Информация о доходах и расходах по дому __Мельничная 10/2__на 2024год.</t>
  </si>
  <si>
    <t>Перечень выполненных работ по сметам за 2024 год по дому Мельничная 10/2</t>
  </si>
  <si>
    <t>замена эл.питания на ВэПС</t>
  </si>
  <si>
    <t>Замена водомера 25 мм</t>
  </si>
  <si>
    <t>шт.</t>
  </si>
  <si>
    <t>общедомовой водомер х/в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</si>
</sst>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.00_р_."/>
  </numFmts>
  <fonts count="1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sz val="7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6"/>
      <name val="Arial Cyr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69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0" xfId="0" applyFont="1"/>
    <xf numFmtId="166" fontId="0" fillId="0" borderId="0" xfId="0" applyNumberFormat="1"/>
    <xf numFmtId="0" fontId="1" fillId="6" borderId="12" xfId="0" applyFont="1" applyFill="1" applyBorder="1"/>
    <xf numFmtId="0" fontId="1" fillId="6" borderId="12" xfId="0" applyFont="1" applyFill="1" applyBorder="1" applyAlignment="1">
      <alignment wrapText="1"/>
    </xf>
    <xf numFmtId="2" fontId="7" fillId="6" borderId="12" xfId="0" applyNumberFormat="1" applyFont="1" applyFill="1" applyBorder="1"/>
    <xf numFmtId="2" fontId="2" fillId="0" borderId="2" xfId="0" applyNumberFormat="1" applyFont="1" applyBorder="1" applyAlignment="1">
      <alignment horizontal="left" vertical="top" textRotation="90" wrapText="1"/>
    </xf>
    <xf numFmtId="2" fontId="7" fillId="0" borderId="5" xfId="0" applyNumberFormat="1" applyFont="1" applyBorder="1" applyAlignment="1">
      <alignment horizontal="center" vertical="top" wrapText="1"/>
    </xf>
    <xf numFmtId="4" fontId="5" fillId="6" borderId="1" xfId="0" applyNumberFormat="1" applyFont="1" applyFill="1" applyBorder="1" applyAlignment="1">
      <alignment horizontal="center"/>
    </xf>
    <xf numFmtId="2" fontId="2" fillId="7" borderId="5" xfId="0" applyNumberFormat="1" applyFont="1" applyFill="1" applyBorder="1" applyAlignment="1">
      <alignment horizontal="center" vertical="top" wrapText="1"/>
    </xf>
    <xf numFmtId="2" fontId="1" fillId="8" borderId="3" xfId="0" applyNumberFormat="1" applyFont="1" applyFill="1" applyBorder="1" applyAlignment="1">
      <alignment horizontal="center" vertical="top" wrapText="1"/>
    </xf>
    <xf numFmtId="2" fontId="2" fillId="8" borderId="7" xfId="0" applyNumberFormat="1" applyFont="1" applyFill="1" applyBorder="1" applyAlignment="1">
      <alignment horizontal="center" vertical="top" wrapText="1"/>
    </xf>
    <xf numFmtId="2" fontId="2" fillId="8" borderId="11" xfId="0" applyNumberFormat="1" applyFont="1" applyFill="1" applyBorder="1" applyAlignment="1">
      <alignment horizontal="center" vertical="top" wrapText="1"/>
    </xf>
    <xf numFmtId="2" fontId="2" fillId="8" borderId="6" xfId="0" applyNumberFormat="1" applyFont="1" applyFill="1" applyBorder="1" applyAlignment="1">
      <alignment horizontal="center" vertical="top" wrapText="1"/>
    </xf>
    <xf numFmtId="17" fontId="5" fillId="2" borderId="1" xfId="0" applyNumberFormat="1" applyFont="1" applyFill="1" applyBorder="1" applyAlignment="1">
      <alignment horizontal="left"/>
    </xf>
    <xf numFmtId="166" fontId="2" fillId="8" borderId="1" xfId="0" applyNumberFormat="1" applyFont="1" applyFill="1" applyBorder="1"/>
    <xf numFmtId="166" fontId="2" fillId="8" borderId="5" xfId="0" applyNumberFormat="1" applyFont="1" applyFill="1" applyBorder="1"/>
    <xf numFmtId="4" fontId="2" fillId="8" borderId="1" xfId="0" applyNumberFormat="1" applyFont="1" applyFill="1" applyBorder="1"/>
    <xf numFmtId="17" fontId="5" fillId="9" borderId="1" xfId="0" applyNumberFormat="1" applyFont="1" applyFill="1" applyBorder="1" applyAlignment="1">
      <alignment horizontal="left" wrapText="1"/>
    </xf>
    <xf numFmtId="0" fontId="5" fillId="4" borderId="1" xfId="0" applyFont="1" applyFill="1" applyBorder="1"/>
    <xf numFmtId="166" fontId="2" fillId="4" borderId="1" xfId="0" applyNumberFormat="1" applyFont="1" applyFill="1" applyBorder="1"/>
    <xf numFmtId="4" fontId="7" fillId="4" borderId="1" xfId="0" applyNumberFormat="1" applyFont="1" applyFill="1" applyBorder="1"/>
    <xf numFmtId="166" fontId="2" fillId="11" borderId="1" xfId="0" applyNumberFormat="1" applyFont="1" applyFill="1" applyBorder="1"/>
    <xf numFmtId="0" fontId="5" fillId="0" borderId="0" xfId="0" applyFont="1"/>
    <xf numFmtId="166" fontId="2" fillId="0" borderId="0" xfId="0" applyNumberFormat="1" applyFont="1"/>
    <xf numFmtId="166" fontId="8" fillId="0" borderId="0" xfId="0" applyNumberFormat="1" applyFont="1"/>
    <xf numFmtId="166" fontId="9" fillId="4" borderId="1" xfId="0" applyNumberFormat="1" applyFont="1" applyFill="1" applyBorder="1"/>
    <xf numFmtId="2" fontId="2" fillId="0" borderId="5" xfId="0" applyNumberFormat="1" applyFont="1" applyBorder="1" applyAlignment="1">
      <alignment vertical="top" textRotation="90" wrapText="1"/>
    </xf>
    <xf numFmtId="0" fontId="1" fillId="6" borderId="1" xfId="0" applyFont="1" applyFill="1" applyBorder="1" applyAlignment="1">
      <alignment horizontal="center" wrapText="1"/>
    </xf>
    <xf numFmtId="0" fontId="2" fillId="12" borderId="6" xfId="0" applyFont="1" applyFill="1" applyBorder="1" applyAlignment="1">
      <alignment horizontal="center" wrapText="1"/>
    </xf>
    <xf numFmtId="4" fontId="2" fillId="11" borderId="1" xfId="0" applyNumberFormat="1" applyFont="1" applyFill="1" applyBorder="1"/>
    <xf numFmtId="166" fontId="9" fillId="12" borderId="1" xfId="0" applyNumberFormat="1" applyFont="1" applyFill="1" applyBorder="1"/>
    <xf numFmtId="166" fontId="9" fillId="7" borderId="1" xfId="0" applyNumberFormat="1" applyFont="1" applyFill="1" applyBorder="1"/>
    <xf numFmtId="4" fontId="9" fillId="6" borderId="1" xfId="0" applyNumberFormat="1" applyFont="1" applyFill="1" applyBorder="1"/>
    <xf numFmtId="0" fontId="3" fillId="14" borderId="0" xfId="0" applyFont="1" applyFill="1"/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3" fillId="13" borderId="0" xfId="0" applyFont="1" applyFill="1"/>
    <xf numFmtId="0" fontId="12" fillId="4" borderId="3" xfId="0" applyFont="1" applyFill="1" applyBorder="1" applyAlignment="1">
      <alignment wrapText="1"/>
    </xf>
    <xf numFmtId="2" fontId="2" fillId="4" borderId="11" xfId="0" applyNumberFormat="1" applyFont="1" applyFill="1" applyBorder="1" applyAlignment="1">
      <alignment horizontal="center" vertical="top"/>
    </xf>
    <xf numFmtId="2" fontId="2" fillId="4" borderId="14" xfId="0" applyNumberFormat="1" applyFont="1" applyFill="1" applyBorder="1" applyAlignment="1">
      <alignment horizontal="center" vertical="top"/>
    </xf>
    <xf numFmtId="4" fontId="5" fillId="4" borderId="1" xfId="0" applyNumberFormat="1" applyFont="1" applyFill="1" applyBorder="1" applyAlignment="1">
      <alignment horizontal="center"/>
    </xf>
    <xf numFmtId="2" fontId="7" fillId="4" borderId="5" xfId="0" applyNumberFormat="1" applyFont="1" applyFill="1" applyBorder="1" applyAlignment="1">
      <alignment horizontal="center" vertical="top" wrapText="1"/>
    </xf>
    <xf numFmtId="2" fontId="2" fillId="4" borderId="1" xfId="0" applyNumberFormat="1" applyFont="1" applyFill="1" applyBorder="1" applyAlignment="1">
      <alignment horizontal="right" vertical="top" wrapText="1"/>
    </xf>
    <xf numFmtId="2" fontId="7" fillId="4" borderId="1" xfId="0" applyNumberFormat="1" applyFont="1" applyFill="1" applyBorder="1" applyAlignment="1">
      <alignment vertical="top" wrapText="1"/>
    </xf>
    <xf numFmtId="2" fontId="0" fillId="0" borderId="3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0" fillId="0" borderId="3" xfId="0" applyNumberFormat="1" applyBorder="1" applyAlignment="1">
      <alignment horizontal="left" wrapText="1"/>
    </xf>
    <xf numFmtId="2" fontId="0" fillId="0" borderId="7" xfId="0" applyNumberFormat="1" applyBorder="1" applyAlignment="1">
      <alignment horizontal="left" wrapText="1"/>
    </xf>
    <xf numFmtId="2" fontId="0" fillId="0" borderId="6" xfId="0" applyNumberFormat="1" applyBorder="1" applyAlignment="1">
      <alignment horizontal="left" wrapText="1"/>
    </xf>
    <xf numFmtId="2" fontId="3" fillId="3" borderId="1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left" wrapText="1"/>
    </xf>
    <xf numFmtId="2" fontId="7" fillId="0" borderId="10" xfId="0" applyNumberFormat="1" applyFont="1" applyBorder="1" applyAlignment="1">
      <alignment horizontal="left" wrapText="1"/>
    </xf>
    <xf numFmtId="2" fontId="7" fillId="0" borderId="13" xfId="0" applyNumberFormat="1" applyFont="1" applyBorder="1" applyAlignment="1">
      <alignment horizontal="left" wrapText="1"/>
    </xf>
    <xf numFmtId="2" fontId="7" fillId="0" borderId="14" xfId="0" applyNumberFormat="1" applyFont="1" applyBorder="1" applyAlignment="1">
      <alignment horizontal="left" wrapText="1"/>
    </xf>
    <xf numFmtId="2" fontId="7" fillId="0" borderId="2" xfId="0" applyNumberFormat="1" applyFont="1" applyBorder="1" applyAlignment="1">
      <alignment horizontal="left" textRotation="90" wrapText="1"/>
    </xf>
    <xf numFmtId="2" fontId="7" fillId="0" borderId="4" xfId="0" applyNumberFormat="1" applyFont="1" applyBorder="1" applyAlignment="1">
      <alignment horizontal="left" textRotation="90" wrapText="1"/>
    </xf>
    <xf numFmtId="2" fontId="7" fillId="0" borderId="5" xfId="0" applyNumberFormat="1" applyFont="1" applyBorder="1" applyAlignment="1">
      <alignment horizontal="left" textRotation="90" wrapText="1"/>
    </xf>
    <xf numFmtId="2" fontId="8" fillId="0" borderId="2" xfId="0" applyNumberFormat="1" applyFont="1" applyBorder="1" applyAlignment="1">
      <alignment horizontal="center" wrapText="1"/>
    </xf>
    <xf numFmtId="2" fontId="8" fillId="0" borderId="4" xfId="0" applyNumberFormat="1" applyFont="1" applyBorder="1" applyAlignment="1">
      <alignment horizontal="center" wrapText="1"/>
    </xf>
    <xf numFmtId="2" fontId="8" fillId="0" borderId="5" xfId="0" applyNumberFormat="1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vertical="top" wrapText="1"/>
    </xf>
    <xf numFmtId="2" fontId="5" fillId="0" borderId="5" xfId="0" applyNumberFormat="1" applyFont="1" applyBorder="1" applyAlignment="1">
      <alignment horizontal="center" vertical="top" wrapText="1"/>
    </xf>
    <xf numFmtId="0" fontId="1" fillId="7" borderId="3" xfId="0" applyFont="1" applyFill="1" applyBorder="1" applyAlignment="1">
      <alignment horizontal="center" wrapText="1"/>
    </xf>
    <xf numFmtId="0" fontId="1" fillId="7" borderId="7" xfId="0" applyFont="1" applyFill="1" applyBorder="1" applyAlignment="1">
      <alignment horizontal="center" wrapText="1"/>
    </xf>
    <xf numFmtId="0" fontId="1" fillId="7" borderId="6" xfId="0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left" vertical="top" textRotation="90" wrapText="1"/>
    </xf>
    <xf numFmtId="2" fontId="2" fillId="0" borderId="5" xfId="0" applyNumberFormat="1" applyFont="1" applyBorder="1" applyAlignment="1">
      <alignment horizontal="left" vertical="top" textRotation="90" wrapText="1"/>
    </xf>
    <xf numFmtId="2" fontId="5" fillId="0" borderId="2" xfId="0" applyNumberFormat="1" applyFont="1" applyBorder="1" applyAlignment="1">
      <alignment horizontal="center" wrapText="1"/>
    </xf>
    <xf numFmtId="2" fontId="5" fillId="0" borderId="5" xfId="0" applyNumberFormat="1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2" fontId="7" fillId="0" borderId="6" xfId="0" applyNumberFormat="1" applyFont="1" applyBorder="1" applyAlignment="1">
      <alignment horizontal="center" vertical="top" wrapText="1"/>
    </xf>
    <xf numFmtId="2" fontId="1" fillId="8" borderId="3" xfId="0" applyNumberFormat="1" applyFont="1" applyFill="1" applyBorder="1" applyAlignment="1">
      <alignment horizontal="center" vertical="top" wrapText="1"/>
    </xf>
    <xf numFmtId="166" fontId="8" fillId="0" borderId="9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6" borderId="7" xfId="0" applyFont="1" applyFill="1" applyBorder="1" applyAlignment="1">
      <alignment horizontal="center" wrapText="1"/>
    </xf>
    <xf numFmtId="0" fontId="5" fillId="6" borderId="6" xfId="0" applyFont="1" applyFill="1" applyBorder="1" applyAlignment="1">
      <alignment horizontal="center" wrapText="1"/>
    </xf>
    <xf numFmtId="166" fontId="2" fillId="4" borderId="3" xfId="0" applyNumberFormat="1" applyFont="1" applyFill="1" applyBorder="1" applyAlignment="1">
      <alignment horizontal="center"/>
    </xf>
    <xf numFmtId="166" fontId="2" fillId="4" borderId="6" xfId="0" applyNumberFormat="1" applyFont="1" applyFill="1" applyBorder="1" applyAlignment="1">
      <alignment horizontal="center"/>
    </xf>
    <xf numFmtId="166" fontId="2" fillId="10" borderId="3" xfId="0" applyNumberFormat="1" applyFont="1" applyFill="1" applyBorder="1" applyAlignment="1">
      <alignment horizontal="center"/>
    </xf>
    <xf numFmtId="166" fontId="2" fillId="10" borderId="6" xfId="0" applyNumberFormat="1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 wrapText="1"/>
    </xf>
    <xf numFmtId="0" fontId="3" fillId="6" borderId="6" xfId="0" applyFont="1" applyFill="1" applyBorder="1" applyAlignment="1">
      <alignment horizontal="center" wrapText="1"/>
    </xf>
    <xf numFmtId="2" fontId="1" fillId="8" borderId="7" xfId="0" applyNumberFormat="1" applyFont="1" applyFill="1" applyBorder="1" applyAlignment="1">
      <alignment horizontal="center" vertical="top" wrapText="1"/>
    </xf>
    <xf numFmtId="2" fontId="1" fillId="8" borderId="6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wrapText="1"/>
    </xf>
    <xf numFmtId="0" fontId="0" fillId="10" borderId="6" xfId="0" applyFill="1" applyBorder="1"/>
    <xf numFmtId="0" fontId="1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2:Q31"/>
  <sheetViews>
    <sheetView tabSelected="1" zoomScaleNormal="100" workbookViewId="0">
      <selection activeCell="K26" sqref="K26"/>
    </sheetView>
  </sheetViews>
  <sheetFormatPr defaultRowHeight="12.75" x14ac:dyDescent="0.2"/>
  <sheetData>
    <row r="2" spans="1:17" ht="15.75" x14ac:dyDescent="0.25">
      <c r="A2" s="57" t="s">
        <v>58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x14ac:dyDescent="0.2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58"/>
      <c r="B4" s="106"/>
      <c r="C4" s="106"/>
      <c r="D4" s="106"/>
      <c r="E4" s="107"/>
      <c r="F4" s="89" t="s">
        <v>16</v>
      </c>
      <c r="G4" s="59"/>
      <c r="H4" s="59"/>
      <c r="I4" s="59"/>
      <c r="J4" s="59"/>
      <c r="K4" s="59"/>
      <c r="L4" s="59"/>
      <c r="M4" s="59"/>
      <c r="N4" s="59"/>
      <c r="O4" s="59"/>
      <c r="P4" s="60"/>
      <c r="Q4" s="1"/>
    </row>
    <row r="5" spans="1:17" x14ac:dyDescent="0.2">
      <c r="A5" s="5"/>
      <c r="B5" s="108" t="s">
        <v>17</v>
      </c>
      <c r="C5" s="109"/>
      <c r="D5" s="109"/>
      <c r="E5" s="110"/>
      <c r="F5" s="61" t="s">
        <v>0</v>
      </c>
      <c r="G5" s="62"/>
      <c r="H5" s="62"/>
      <c r="I5" s="62"/>
      <c r="J5" s="62"/>
      <c r="K5" s="62"/>
      <c r="L5" s="62"/>
      <c r="M5" s="62"/>
      <c r="N5" s="63" t="s">
        <v>18</v>
      </c>
      <c r="O5" s="64"/>
      <c r="P5" s="67" t="s">
        <v>19</v>
      </c>
      <c r="Q5" s="70" t="s">
        <v>6</v>
      </c>
    </row>
    <row r="6" spans="1:17" x14ac:dyDescent="0.2">
      <c r="A6" s="6"/>
      <c r="B6" s="73" t="s">
        <v>20</v>
      </c>
      <c r="C6" s="73" t="s">
        <v>1</v>
      </c>
      <c r="D6" s="73" t="s">
        <v>50</v>
      </c>
      <c r="E6" s="80" t="s">
        <v>2</v>
      </c>
      <c r="F6" s="78" t="s">
        <v>21</v>
      </c>
      <c r="G6" s="78" t="s">
        <v>55</v>
      </c>
      <c r="H6" s="78" t="s">
        <v>22</v>
      </c>
      <c r="I6" s="78" t="s">
        <v>23</v>
      </c>
      <c r="J6" s="78" t="s">
        <v>24</v>
      </c>
      <c r="K6" s="78" t="s">
        <v>56</v>
      </c>
      <c r="L6" s="82" t="s">
        <v>25</v>
      </c>
      <c r="M6" s="84"/>
      <c r="N6" s="65"/>
      <c r="O6" s="66"/>
      <c r="P6" s="68"/>
      <c r="Q6" s="71"/>
    </row>
    <row r="7" spans="1:17" ht="129.75" x14ac:dyDescent="0.2">
      <c r="A7" s="7"/>
      <c r="B7" s="74"/>
      <c r="C7" s="74"/>
      <c r="D7" s="74"/>
      <c r="E7" s="81"/>
      <c r="F7" s="79"/>
      <c r="G7" s="79"/>
      <c r="H7" s="79"/>
      <c r="I7" s="79"/>
      <c r="J7" s="79"/>
      <c r="K7" s="79"/>
      <c r="L7" s="29" t="s">
        <v>51</v>
      </c>
      <c r="M7" s="29" t="s">
        <v>53</v>
      </c>
      <c r="N7" s="8" t="s">
        <v>26</v>
      </c>
      <c r="O7" s="8" t="s">
        <v>27</v>
      </c>
      <c r="P7" s="69"/>
      <c r="Q7" s="72"/>
    </row>
    <row r="8" spans="1:17" x14ac:dyDescent="0.2">
      <c r="A8" s="40" t="s">
        <v>52</v>
      </c>
      <c r="B8" s="41"/>
      <c r="C8" s="41"/>
      <c r="D8" s="42"/>
      <c r="E8" s="43">
        <v>17</v>
      </c>
      <c r="F8" s="45">
        <v>2</v>
      </c>
      <c r="G8" s="45">
        <v>0</v>
      </c>
      <c r="H8" s="45">
        <v>2.08</v>
      </c>
      <c r="I8" s="45">
        <v>0</v>
      </c>
      <c r="J8" s="45">
        <v>4.22</v>
      </c>
      <c r="K8" s="45">
        <v>3.6</v>
      </c>
      <c r="L8" s="45">
        <v>0</v>
      </c>
      <c r="M8" s="45">
        <v>0.1</v>
      </c>
      <c r="N8" s="46">
        <v>2.5</v>
      </c>
      <c r="O8" s="46">
        <v>2.5</v>
      </c>
      <c r="P8" s="44">
        <v>0</v>
      </c>
      <c r="Q8" s="44">
        <f>SUM(F8:P8)</f>
        <v>17</v>
      </c>
    </row>
    <row r="9" spans="1:17" ht="22.5" x14ac:dyDescent="0.2">
      <c r="A9" s="102" t="s">
        <v>28</v>
      </c>
      <c r="B9" s="103"/>
      <c r="C9" s="103"/>
      <c r="D9" s="104"/>
      <c r="E9" s="10">
        <v>719.9</v>
      </c>
      <c r="F9" s="82" t="s">
        <v>29</v>
      </c>
      <c r="G9" s="83"/>
      <c r="H9" s="83"/>
      <c r="I9" s="83"/>
      <c r="J9" s="83"/>
      <c r="K9" s="83"/>
      <c r="L9" s="83"/>
      <c r="M9" s="84"/>
      <c r="N9" s="85" t="s">
        <v>30</v>
      </c>
      <c r="O9" s="86"/>
      <c r="P9" s="9" t="s">
        <v>31</v>
      </c>
      <c r="Q9" s="9"/>
    </row>
    <row r="10" spans="1:17" x14ac:dyDescent="0.2">
      <c r="A10" s="75" t="s">
        <v>32</v>
      </c>
      <c r="B10" s="76"/>
      <c r="C10" s="76"/>
      <c r="D10" s="76"/>
      <c r="E10" s="77"/>
      <c r="F10" s="11">
        <f>F8*E9</f>
        <v>1439.8</v>
      </c>
      <c r="G10" s="11">
        <v>0</v>
      </c>
      <c r="H10" s="11">
        <f>H8*E9</f>
        <v>1497.3920000000001</v>
      </c>
      <c r="I10" s="11">
        <v>0</v>
      </c>
      <c r="J10" s="11">
        <f>J8*E9</f>
        <v>3037.9779999999996</v>
      </c>
      <c r="K10" s="11">
        <f>K8*E9</f>
        <v>2591.64</v>
      </c>
      <c r="L10" s="11">
        <v>0</v>
      </c>
      <c r="M10" s="11">
        <f>M8*E9</f>
        <v>71.989999999999995</v>
      </c>
      <c r="N10" s="11">
        <f>N8*E9</f>
        <v>1799.75</v>
      </c>
      <c r="O10" s="11">
        <f>O8*E9</f>
        <v>1799.75</v>
      </c>
      <c r="P10" s="11">
        <v>0</v>
      </c>
      <c r="Q10" s="11">
        <f>F10+G10+H10+I10+J10+K10+L10+M10+N10+O10+P10</f>
        <v>12238.3</v>
      </c>
    </row>
    <row r="11" spans="1:17" x14ac:dyDescent="0.2">
      <c r="A11" s="96" t="s">
        <v>33</v>
      </c>
      <c r="B11" s="96"/>
      <c r="C11" s="96"/>
      <c r="D11" s="96"/>
      <c r="E11" s="97"/>
      <c r="F11" s="87" t="s">
        <v>34</v>
      </c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1:17" x14ac:dyDescent="0.2">
      <c r="A12" s="90" t="s">
        <v>35</v>
      </c>
      <c r="B12" s="90"/>
      <c r="C12" s="90"/>
      <c r="D12" s="91"/>
      <c r="E12" s="35">
        <v>-92720.033999999898</v>
      </c>
      <c r="F12" s="12"/>
      <c r="G12" s="13"/>
      <c r="H12" s="14"/>
      <c r="I12" s="13"/>
      <c r="J12" s="13"/>
      <c r="K12" s="13"/>
      <c r="L12" s="13"/>
      <c r="M12" s="13"/>
      <c r="N12" s="13"/>
      <c r="O12" s="13"/>
      <c r="P12" s="13"/>
      <c r="Q12" s="15"/>
    </row>
    <row r="13" spans="1:17" x14ac:dyDescent="0.2">
      <c r="A13" s="30"/>
      <c r="B13" s="100" t="s">
        <v>48</v>
      </c>
      <c r="C13" s="100"/>
      <c r="D13" s="31" t="s">
        <v>33</v>
      </c>
      <c r="E13" s="32" t="s">
        <v>49</v>
      </c>
      <c r="F13" s="12"/>
      <c r="G13" s="13"/>
      <c r="H13" s="14"/>
      <c r="I13" s="13"/>
      <c r="J13" s="13"/>
      <c r="K13" s="13"/>
      <c r="L13" s="13"/>
      <c r="M13" s="13"/>
      <c r="N13" s="13"/>
      <c r="O13" s="13"/>
      <c r="P13" s="13"/>
      <c r="Q13" s="15"/>
    </row>
    <row r="14" spans="1:17" x14ac:dyDescent="0.2">
      <c r="A14" s="16" t="s">
        <v>36</v>
      </c>
      <c r="B14" s="94">
        <v>12229.8</v>
      </c>
      <c r="C14" s="101"/>
      <c r="D14" s="33">
        <v>6856.1</v>
      </c>
      <c r="E14" s="24"/>
      <c r="F14" s="17">
        <v>1439.8</v>
      </c>
      <c r="G14" s="17">
        <v>0</v>
      </c>
      <c r="H14" s="18">
        <v>1497.3920000000001</v>
      </c>
      <c r="I14" s="17">
        <v>0</v>
      </c>
      <c r="J14" s="17">
        <v>3037.9779999999996</v>
      </c>
      <c r="K14" s="17">
        <v>2591.64</v>
      </c>
      <c r="L14" s="17">
        <v>0</v>
      </c>
      <c r="M14" s="17">
        <v>0</v>
      </c>
      <c r="N14" s="34">
        <v>0</v>
      </c>
      <c r="O14" s="34">
        <v>0</v>
      </c>
      <c r="P14" s="17">
        <v>0</v>
      </c>
      <c r="Q14" s="19">
        <f t="shared" ref="Q14:Q21" si="0">SUM(F14:P14)</f>
        <v>8566.81</v>
      </c>
    </row>
    <row r="15" spans="1:17" x14ac:dyDescent="0.2">
      <c r="A15" s="16" t="s">
        <v>37</v>
      </c>
      <c r="B15" s="94">
        <v>12229.8</v>
      </c>
      <c r="C15" s="95"/>
      <c r="D15" s="33">
        <v>9856.86</v>
      </c>
      <c r="E15" s="24"/>
      <c r="F15" s="17">
        <v>1439.8</v>
      </c>
      <c r="G15" s="17">
        <v>0</v>
      </c>
      <c r="H15" s="18">
        <v>1497.3920000000001</v>
      </c>
      <c r="I15" s="17">
        <v>0</v>
      </c>
      <c r="J15" s="17">
        <v>3037.9779999999996</v>
      </c>
      <c r="K15" s="17">
        <v>2591.64</v>
      </c>
      <c r="L15" s="17">
        <v>0</v>
      </c>
      <c r="M15" s="17">
        <v>1500</v>
      </c>
      <c r="N15" s="34">
        <v>0</v>
      </c>
      <c r="O15" s="34">
        <v>0</v>
      </c>
      <c r="P15" s="17">
        <v>0</v>
      </c>
      <c r="Q15" s="19">
        <f t="shared" si="0"/>
        <v>10066.81</v>
      </c>
    </row>
    <row r="16" spans="1:17" x14ac:dyDescent="0.2">
      <c r="A16" s="16" t="s">
        <v>11</v>
      </c>
      <c r="B16" s="94">
        <v>12229.8</v>
      </c>
      <c r="C16" s="95"/>
      <c r="D16" s="33">
        <v>8387.7999999999993</v>
      </c>
      <c r="E16" s="24"/>
      <c r="F16" s="17">
        <v>1439.8</v>
      </c>
      <c r="G16" s="17">
        <v>0</v>
      </c>
      <c r="H16" s="18">
        <v>1497.3920000000001</v>
      </c>
      <c r="I16" s="17">
        <v>0</v>
      </c>
      <c r="J16" s="17">
        <v>3037.9779999999996</v>
      </c>
      <c r="K16" s="17">
        <v>2591.64</v>
      </c>
      <c r="L16" s="17">
        <v>0</v>
      </c>
      <c r="M16" s="17">
        <v>0</v>
      </c>
      <c r="N16" s="34">
        <v>0</v>
      </c>
      <c r="O16" s="34">
        <v>0</v>
      </c>
      <c r="P16" s="17">
        <v>0</v>
      </c>
      <c r="Q16" s="19">
        <f t="shared" si="0"/>
        <v>8566.81</v>
      </c>
    </row>
    <row r="17" spans="1:17" x14ac:dyDescent="0.2">
      <c r="A17" s="16" t="s">
        <v>38</v>
      </c>
      <c r="B17" s="94">
        <v>12229.8</v>
      </c>
      <c r="C17" s="95"/>
      <c r="D17" s="33">
        <v>8020.8</v>
      </c>
      <c r="E17" s="24"/>
      <c r="F17" s="17">
        <v>1439.8</v>
      </c>
      <c r="G17" s="17">
        <v>0</v>
      </c>
      <c r="H17" s="18">
        <v>1497.3920000000001</v>
      </c>
      <c r="I17" s="17">
        <v>0</v>
      </c>
      <c r="J17" s="17">
        <v>3037.9779999999996</v>
      </c>
      <c r="K17" s="17">
        <v>2591.64</v>
      </c>
      <c r="L17" s="17">
        <v>0</v>
      </c>
      <c r="M17" s="17">
        <v>0</v>
      </c>
      <c r="N17" s="34">
        <v>0</v>
      </c>
      <c r="O17" s="34">
        <v>0</v>
      </c>
      <c r="P17" s="17">
        <v>0</v>
      </c>
      <c r="Q17" s="19">
        <f t="shared" si="0"/>
        <v>8566.81</v>
      </c>
    </row>
    <row r="18" spans="1:17" x14ac:dyDescent="0.2">
      <c r="A18" s="16" t="s">
        <v>12</v>
      </c>
      <c r="B18" s="94">
        <v>12229.8</v>
      </c>
      <c r="C18" s="95"/>
      <c r="D18" s="33">
        <v>11950.29</v>
      </c>
      <c r="E18" s="24"/>
      <c r="F18" s="17">
        <v>1439.8</v>
      </c>
      <c r="G18" s="17">
        <v>0</v>
      </c>
      <c r="H18" s="18">
        <v>1497.3920000000001</v>
      </c>
      <c r="I18" s="17">
        <v>0</v>
      </c>
      <c r="J18" s="17">
        <v>3037.9779999999996</v>
      </c>
      <c r="K18" s="17">
        <v>2591.64</v>
      </c>
      <c r="L18" s="17">
        <v>0</v>
      </c>
      <c r="M18" s="17">
        <v>3068.8</v>
      </c>
      <c r="N18" s="34">
        <v>0</v>
      </c>
      <c r="O18" s="34">
        <v>0</v>
      </c>
      <c r="P18" s="17">
        <v>0</v>
      </c>
      <c r="Q18" s="19">
        <f t="shared" si="0"/>
        <v>11635.61</v>
      </c>
    </row>
    <row r="19" spans="1:17" x14ac:dyDescent="0.2">
      <c r="A19" s="16" t="s">
        <v>7</v>
      </c>
      <c r="B19" s="94">
        <v>12229.8</v>
      </c>
      <c r="C19" s="95"/>
      <c r="D19" s="33">
        <v>13581.38</v>
      </c>
      <c r="E19" s="24"/>
      <c r="F19" s="17">
        <v>1439.8</v>
      </c>
      <c r="G19" s="17">
        <v>0</v>
      </c>
      <c r="H19" s="18">
        <v>1497.3920000000001</v>
      </c>
      <c r="I19" s="17">
        <v>0</v>
      </c>
      <c r="J19" s="17">
        <v>3037.9779999999996</v>
      </c>
      <c r="K19" s="17">
        <v>2591.64</v>
      </c>
      <c r="L19" s="17">
        <v>0</v>
      </c>
      <c r="M19" s="17">
        <v>0</v>
      </c>
      <c r="N19" s="34">
        <v>6522</v>
      </c>
      <c r="O19" s="34">
        <v>0</v>
      </c>
      <c r="P19" s="17">
        <v>0</v>
      </c>
      <c r="Q19" s="19">
        <f t="shared" si="0"/>
        <v>15088.81</v>
      </c>
    </row>
    <row r="20" spans="1:17" x14ac:dyDescent="0.2">
      <c r="A20" s="16" t="s">
        <v>8</v>
      </c>
      <c r="B20" s="94">
        <v>12229.8</v>
      </c>
      <c r="C20" s="95"/>
      <c r="D20" s="33">
        <v>7529.43</v>
      </c>
      <c r="E20" s="24"/>
      <c r="F20" s="17">
        <v>1439.8</v>
      </c>
      <c r="G20" s="17">
        <v>0</v>
      </c>
      <c r="H20" s="18">
        <v>1497.3920000000001</v>
      </c>
      <c r="I20" s="17">
        <v>0</v>
      </c>
      <c r="J20" s="17">
        <v>3037.9779999999996</v>
      </c>
      <c r="K20" s="17">
        <v>2591.64</v>
      </c>
      <c r="L20" s="17">
        <v>0</v>
      </c>
      <c r="M20" s="17">
        <v>0</v>
      </c>
      <c r="N20" s="34">
        <v>4294</v>
      </c>
      <c r="O20" s="34">
        <v>0</v>
      </c>
      <c r="P20" s="17">
        <v>0</v>
      </c>
      <c r="Q20" s="19">
        <f t="shared" si="0"/>
        <v>12860.81</v>
      </c>
    </row>
    <row r="21" spans="1:17" x14ac:dyDescent="0.2">
      <c r="A21" s="16" t="s">
        <v>9</v>
      </c>
      <c r="B21" s="94">
        <v>12229.8</v>
      </c>
      <c r="C21" s="95"/>
      <c r="D21" s="33">
        <v>7549.7</v>
      </c>
      <c r="E21" s="24"/>
      <c r="F21" s="17">
        <v>1439.8</v>
      </c>
      <c r="G21" s="17">
        <v>0</v>
      </c>
      <c r="H21" s="18">
        <v>1497.3920000000001</v>
      </c>
      <c r="I21" s="17">
        <v>0</v>
      </c>
      <c r="J21" s="17">
        <v>3037.9779999999996</v>
      </c>
      <c r="K21" s="17">
        <v>2591.64</v>
      </c>
      <c r="L21" s="17">
        <v>0</v>
      </c>
      <c r="M21" s="17">
        <v>0</v>
      </c>
      <c r="N21" s="34">
        <v>0</v>
      </c>
      <c r="O21" s="34">
        <v>0</v>
      </c>
      <c r="P21" s="17">
        <v>0</v>
      </c>
      <c r="Q21" s="19">
        <f t="shared" si="0"/>
        <v>8566.81</v>
      </c>
    </row>
    <row r="22" spans="1:17" x14ac:dyDescent="0.2">
      <c r="A22" s="16" t="s">
        <v>39</v>
      </c>
      <c r="B22" s="94"/>
      <c r="C22" s="95"/>
      <c r="D22" s="33"/>
      <c r="E22" s="24"/>
      <c r="F22" s="17"/>
      <c r="G22" s="17"/>
      <c r="H22" s="18"/>
      <c r="I22" s="17"/>
      <c r="J22" s="17"/>
      <c r="K22" s="17"/>
      <c r="L22" s="17"/>
      <c r="M22" s="17"/>
      <c r="N22" s="34"/>
      <c r="O22" s="34"/>
      <c r="P22" s="17"/>
      <c r="Q22" s="19"/>
    </row>
    <row r="23" spans="1:17" x14ac:dyDescent="0.2">
      <c r="A23" s="16" t="s">
        <v>40</v>
      </c>
      <c r="B23" s="94"/>
      <c r="C23" s="95"/>
      <c r="D23" s="33"/>
      <c r="E23" s="24"/>
      <c r="F23" s="17"/>
      <c r="G23" s="17"/>
      <c r="H23" s="18"/>
      <c r="I23" s="17"/>
      <c r="J23" s="17"/>
      <c r="K23" s="17"/>
      <c r="L23" s="17"/>
      <c r="M23" s="17"/>
      <c r="N23" s="34"/>
      <c r="O23" s="34"/>
      <c r="P23" s="17"/>
      <c r="Q23" s="19"/>
    </row>
    <row r="24" spans="1:17" x14ac:dyDescent="0.2">
      <c r="A24" s="16" t="s">
        <v>41</v>
      </c>
      <c r="B24" s="94"/>
      <c r="C24" s="95"/>
      <c r="D24" s="33"/>
      <c r="E24" s="24"/>
      <c r="F24" s="17"/>
      <c r="G24" s="17"/>
      <c r="H24" s="18"/>
      <c r="I24" s="17"/>
      <c r="J24" s="17"/>
      <c r="K24" s="17"/>
      <c r="L24" s="17"/>
      <c r="M24" s="17"/>
      <c r="N24" s="34"/>
      <c r="O24" s="34"/>
      <c r="P24" s="17"/>
      <c r="Q24" s="19"/>
    </row>
    <row r="25" spans="1:17" x14ac:dyDescent="0.2">
      <c r="A25" s="16" t="s">
        <v>42</v>
      </c>
      <c r="B25" s="94"/>
      <c r="C25" s="95"/>
      <c r="D25" s="33"/>
      <c r="E25" s="24"/>
      <c r="F25" s="17"/>
      <c r="G25" s="17"/>
      <c r="H25" s="18"/>
      <c r="I25" s="17"/>
      <c r="J25" s="17"/>
      <c r="K25" s="17"/>
      <c r="L25" s="17"/>
      <c r="M25" s="17"/>
      <c r="N25" s="34"/>
      <c r="O25" s="34"/>
      <c r="P25" s="17"/>
      <c r="Q25" s="19"/>
    </row>
    <row r="26" spans="1:17" ht="24" x14ac:dyDescent="0.2">
      <c r="A26" s="20" t="s">
        <v>43</v>
      </c>
      <c r="B26" s="94">
        <v>0</v>
      </c>
      <c r="C26" s="95"/>
      <c r="D26" s="33">
        <f>900+900</f>
        <v>1800</v>
      </c>
      <c r="E26" s="24"/>
      <c r="F26" s="17"/>
      <c r="G26" s="17"/>
      <c r="H26" s="17"/>
      <c r="I26" s="17"/>
      <c r="J26" s="17"/>
      <c r="K26" s="17"/>
      <c r="L26" s="17"/>
      <c r="M26" s="17"/>
      <c r="N26" s="34"/>
      <c r="O26" s="34"/>
      <c r="P26" s="17"/>
      <c r="Q26" s="19"/>
    </row>
    <row r="27" spans="1:17" x14ac:dyDescent="0.2">
      <c r="A27" s="21" t="s">
        <v>2</v>
      </c>
      <c r="B27" s="92">
        <f>SUM(B14:B26)</f>
        <v>97838.400000000009</v>
      </c>
      <c r="C27" s="93"/>
      <c r="D27" s="28">
        <f>SUM(D14:D26)</f>
        <v>75532.36</v>
      </c>
      <c r="E27" s="22"/>
      <c r="F27" s="22">
        <f t="shared" ref="F27:Q27" si="1">SUM(F14:F26)</f>
        <v>11518.399999999998</v>
      </c>
      <c r="G27" s="22">
        <f t="shared" si="1"/>
        <v>0</v>
      </c>
      <c r="H27" s="22">
        <f t="shared" si="1"/>
        <v>11979.136</v>
      </c>
      <c r="I27" s="22">
        <f t="shared" si="1"/>
        <v>0</v>
      </c>
      <c r="J27" s="22">
        <f t="shared" si="1"/>
        <v>24303.823999999997</v>
      </c>
      <c r="K27" s="22">
        <f t="shared" si="1"/>
        <v>20733.12</v>
      </c>
      <c r="L27" s="22">
        <f t="shared" si="1"/>
        <v>0</v>
      </c>
      <c r="M27" s="22">
        <f t="shared" si="1"/>
        <v>4568.8</v>
      </c>
      <c r="N27" s="28">
        <f t="shared" si="1"/>
        <v>10816</v>
      </c>
      <c r="O27" s="28">
        <f t="shared" si="1"/>
        <v>0</v>
      </c>
      <c r="P27" s="22">
        <f t="shared" si="1"/>
        <v>0</v>
      </c>
      <c r="Q27" s="23">
        <f t="shared" si="1"/>
        <v>83919.28</v>
      </c>
    </row>
    <row r="28" spans="1:17" x14ac:dyDescent="0.2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 t="s">
        <v>15</v>
      </c>
      <c r="P28" s="88">
        <f>SUM(E12+D27-Q27)</f>
        <v>-101106.9539999999</v>
      </c>
      <c r="Q28" s="88"/>
    </row>
    <row r="29" spans="1:17" x14ac:dyDescent="0.2">
      <c r="A29" t="s">
        <v>10</v>
      </c>
      <c r="B29">
        <v>1500</v>
      </c>
      <c r="C29" t="s">
        <v>60</v>
      </c>
    </row>
    <row r="30" spans="1:17" x14ac:dyDescent="0.2">
      <c r="A30" t="s">
        <v>12</v>
      </c>
      <c r="B30">
        <v>3068.8</v>
      </c>
      <c r="C30" t="s">
        <v>44</v>
      </c>
    </row>
    <row r="31" spans="1:17" x14ac:dyDescent="0.2">
      <c r="N31" s="4"/>
    </row>
  </sheetData>
  <mergeCells count="43">
    <mergeCell ref="H6:H7"/>
    <mergeCell ref="A2:Q2"/>
    <mergeCell ref="A3:Q3"/>
    <mergeCell ref="A4:E4"/>
    <mergeCell ref="F4:P4"/>
    <mergeCell ref="B5:E5"/>
    <mergeCell ref="F5:M5"/>
    <mergeCell ref="N5:O6"/>
    <mergeCell ref="P5:P7"/>
    <mergeCell ref="Q5:Q7"/>
    <mergeCell ref="B6:B7"/>
    <mergeCell ref="I6:I7"/>
    <mergeCell ref="J6:J7"/>
    <mergeCell ref="K6:K7"/>
    <mergeCell ref="L6:M6"/>
    <mergeCell ref="C6:C7"/>
    <mergeCell ref="D6:D7"/>
    <mergeCell ref="E6:E7"/>
    <mergeCell ref="F6:F7"/>
    <mergeCell ref="G6:G7"/>
    <mergeCell ref="B19:C19"/>
    <mergeCell ref="B13:C13"/>
    <mergeCell ref="B14:C14"/>
    <mergeCell ref="B15:C15"/>
    <mergeCell ref="B16:C16"/>
    <mergeCell ref="B17:C17"/>
    <mergeCell ref="B18:C18"/>
    <mergeCell ref="N9:O9"/>
    <mergeCell ref="A10:E10"/>
    <mergeCell ref="A11:E11"/>
    <mergeCell ref="F11:Q11"/>
    <mergeCell ref="A12:D12"/>
    <mergeCell ref="A9:D9"/>
    <mergeCell ref="F9:M9"/>
    <mergeCell ref="B26:C26"/>
    <mergeCell ref="B27:C27"/>
    <mergeCell ref="P28:Q28"/>
    <mergeCell ref="B20:C20"/>
    <mergeCell ref="B21:C21"/>
    <mergeCell ref="B22:C22"/>
    <mergeCell ref="B23:C23"/>
    <mergeCell ref="B24:C24"/>
    <mergeCell ref="B25:C25"/>
  </mergeCells>
  <pageMargins left="0.7" right="0.7" top="0.75" bottom="0.75" header="0.3" footer="0.3"/>
  <pageSetup paperSize="9" scale="8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Q16"/>
  <sheetViews>
    <sheetView zoomScaleNormal="100" workbookViewId="0">
      <selection activeCell="C26" sqref="C26"/>
    </sheetView>
  </sheetViews>
  <sheetFormatPr defaultRowHeight="12.75" x14ac:dyDescent="0.2"/>
  <sheetData>
    <row r="3" spans="1:17" x14ac:dyDescent="0.2">
      <c r="A3" s="56" t="s">
        <v>59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ht="38.25" x14ac:dyDescent="0.2">
      <c r="A4" s="47" t="s">
        <v>3</v>
      </c>
      <c r="B4" s="48"/>
      <c r="C4" s="49"/>
      <c r="D4" s="47"/>
      <c r="E4" s="48"/>
      <c r="F4" s="48"/>
      <c r="G4" s="48"/>
      <c r="H4" s="48"/>
      <c r="I4" s="48"/>
      <c r="J4" s="48"/>
      <c r="K4" s="48"/>
      <c r="L4" s="48"/>
      <c r="M4" s="48"/>
      <c r="N4" s="49"/>
      <c r="O4" s="1" t="s">
        <v>4</v>
      </c>
      <c r="P4" s="1" t="s">
        <v>5</v>
      </c>
      <c r="Q4" s="2" t="s">
        <v>13</v>
      </c>
    </row>
    <row r="5" spans="1:17" ht="51" x14ac:dyDescent="0.2">
      <c r="A5" s="50" t="s">
        <v>7</v>
      </c>
      <c r="B5" s="51"/>
      <c r="C5" s="52"/>
      <c r="D5" s="53" t="s">
        <v>61</v>
      </c>
      <c r="E5" s="54"/>
      <c r="F5" s="54"/>
      <c r="G5" s="54"/>
      <c r="H5" s="54"/>
      <c r="I5" s="54"/>
      <c r="J5" s="54"/>
      <c r="K5" s="54"/>
      <c r="L5" s="54"/>
      <c r="M5" s="54"/>
      <c r="N5" s="55"/>
      <c r="O5" s="37" t="s">
        <v>62</v>
      </c>
      <c r="P5" s="38">
        <v>1</v>
      </c>
      <c r="Q5" s="2" t="s">
        <v>63</v>
      </c>
    </row>
    <row r="6" spans="1:17" x14ac:dyDescent="0.2">
      <c r="A6" s="39" t="s">
        <v>6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 t="s">
        <v>14</v>
      </c>
      <c r="Q6" s="39">
        <v>6.5220000000000002</v>
      </c>
    </row>
    <row r="7" spans="1:17" ht="39.75" customHeight="1" x14ac:dyDescent="0.2">
      <c r="A7" s="50" t="s">
        <v>8</v>
      </c>
      <c r="B7" s="51"/>
      <c r="C7" s="52"/>
      <c r="D7" s="53" t="s">
        <v>54</v>
      </c>
      <c r="E7" s="54"/>
      <c r="F7" s="54"/>
      <c r="G7" s="54"/>
      <c r="H7" s="54"/>
      <c r="I7" s="54"/>
      <c r="J7" s="54"/>
      <c r="K7" s="54"/>
      <c r="L7" s="54"/>
      <c r="M7" s="54"/>
      <c r="N7" s="55"/>
      <c r="O7" s="37" t="s">
        <v>57</v>
      </c>
      <c r="P7" s="38">
        <v>1.2</v>
      </c>
      <c r="Q7" s="2"/>
    </row>
    <row r="8" spans="1:17" x14ac:dyDescent="0.2">
      <c r="A8" s="36" t="s">
        <v>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 t="s">
        <v>14</v>
      </c>
      <c r="Q8" s="36">
        <v>4.2939999999999996</v>
      </c>
    </row>
    <row r="11" spans="1:17" x14ac:dyDescent="0.2">
      <c r="E11" s="3" t="s">
        <v>45</v>
      </c>
      <c r="F11" s="3"/>
      <c r="G11" s="3"/>
      <c r="H11" s="3"/>
      <c r="I11" s="3"/>
      <c r="J11" s="3"/>
      <c r="K11" s="3"/>
      <c r="L11" s="3"/>
      <c r="M11" s="3"/>
      <c r="N11" s="3"/>
    </row>
    <row r="12" spans="1:17" x14ac:dyDescent="0.2"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7" x14ac:dyDescent="0.2"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7" x14ac:dyDescent="0.2">
      <c r="E14" s="3" t="s">
        <v>46</v>
      </c>
      <c r="F14" s="3" t="s">
        <v>47</v>
      </c>
      <c r="G14" s="3"/>
      <c r="H14" s="3"/>
      <c r="I14" s="3"/>
      <c r="J14" s="3"/>
      <c r="K14" s="3"/>
      <c r="L14" s="3"/>
      <c r="M14" s="3"/>
      <c r="N14" s="3"/>
    </row>
    <row r="15" spans="1:17" x14ac:dyDescent="0.2"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7" x14ac:dyDescent="0.2">
      <c r="E16" s="3"/>
      <c r="F16" s="3"/>
      <c r="G16" s="3"/>
      <c r="H16" s="3"/>
      <c r="I16" s="3"/>
      <c r="J16" s="3"/>
      <c r="K16" s="3"/>
      <c r="L16" s="3"/>
      <c r="M16" s="3"/>
      <c r="N16" s="3"/>
    </row>
  </sheetData>
  <mergeCells count="7">
    <mergeCell ref="A7:C7"/>
    <mergeCell ref="D7:N7"/>
    <mergeCell ref="A3:Q3"/>
    <mergeCell ref="A4:C4"/>
    <mergeCell ref="D4:N4"/>
    <mergeCell ref="A5:C5"/>
    <mergeCell ref="D5:N5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2024</vt:lpstr>
      <vt:lpstr>работы 2024</vt:lpstr>
      <vt:lpstr>'2024'!Область_печати</vt:lpstr>
      <vt:lpstr>'работы 2024'!Область_печати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Imango</dc:creator>
  <cp:lastModifiedBy>User</cp:lastModifiedBy>
  <cp:lastPrinted>2022-07-07T05:25:49Z</cp:lastPrinted>
  <dcterms:created xsi:type="dcterms:W3CDTF">2007-02-04T12:22:59Z</dcterms:created>
  <dcterms:modified xsi:type="dcterms:W3CDTF">2024-10-14T12:45:08Z</dcterms:modified>
</cp:coreProperties>
</file>